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ordan\Dropbox\DROP BOX\CanMin\DEPOSITORY\FOR JOHANNE\53-6_Depository_November_2015\Tokyoite_CM53_1500063\"/>
    </mc:Choice>
  </mc:AlternateContent>
  <xr:revisionPtr revIDLastSave="0" documentId="8_{165AC6E1-A28F-4B9A-9F2A-C79148AEBE11}" xr6:coauthVersionLast="40" xr6:coauthVersionMax="40" xr10:uidLastSave="{00000000-0000-0000-0000-000000000000}"/>
  <bookViews>
    <workbookView xWindow="3893" yWindow="1193" windowWidth="19679" windowHeight="11490" xr2:uid="{00000000-000D-0000-FFFF-FFFF00000000}"/>
  </bookViews>
  <sheets>
    <sheet name="Supp table A1" sheetId="2" r:id="rId1"/>
    <sheet name="Supp table A2" sheetId="1" r:id="rId2"/>
    <sheet name="Supp table A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4" l="1"/>
  <c r="N3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B13" i="4"/>
  <c r="C13" i="4"/>
  <c r="M13" i="4" s="1"/>
  <c r="D13" i="4"/>
  <c r="E13" i="4"/>
  <c r="F13" i="4"/>
  <c r="G13" i="4"/>
  <c r="H13" i="4"/>
  <c r="I13" i="4"/>
  <c r="J13" i="4"/>
  <c r="K13" i="4"/>
  <c r="N13" i="4"/>
  <c r="B14" i="4"/>
  <c r="C14" i="4"/>
  <c r="D14" i="4"/>
  <c r="E14" i="4"/>
  <c r="F14" i="4"/>
  <c r="G14" i="4"/>
  <c r="H14" i="4"/>
  <c r="I14" i="4"/>
  <c r="J14" i="4"/>
  <c r="K14" i="4"/>
  <c r="M14" i="4"/>
  <c r="N14" i="4"/>
  <c r="M16" i="4"/>
  <c r="N16" i="4"/>
  <c r="M17" i="4"/>
  <c r="N17" i="4"/>
  <c r="M18" i="4"/>
  <c r="N18" i="4"/>
  <c r="B19" i="4"/>
  <c r="C19" i="4"/>
  <c r="M19" i="4" s="1"/>
  <c r="D19" i="4"/>
  <c r="E19" i="4"/>
  <c r="F19" i="4"/>
  <c r="G19" i="4"/>
  <c r="H19" i="4"/>
  <c r="I19" i="4"/>
  <c r="J19" i="4"/>
  <c r="K19" i="4"/>
  <c r="N19" i="4"/>
  <c r="M21" i="4"/>
  <c r="N21" i="4"/>
  <c r="M22" i="4"/>
  <c r="N22" i="4"/>
  <c r="B23" i="4"/>
  <c r="C23" i="4"/>
  <c r="M23" i="4" s="1"/>
  <c r="D23" i="4"/>
  <c r="E23" i="4"/>
  <c r="F23" i="4"/>
  <c r="G23" i="4"/>
  <c r="H23" i="4"/>
  <c r="I23" i="4"/>
  <c r="J23" i="4"/>
  <c r="K23" i="4"/>
  <c r="N23" i="4"/>
  <c r="M25" i="4"/>
  <c r="N25" i="4"/>
  <c r="M26" i="4"/>
  <c r="N26" i="4"/>
  <c r="M27" i="4"/>
  <c r="N27" i="4"/>
  <c r="M28" i="4"/>
  <c r="N28" i="4"/>
  <c r="M29" i="4"/>
  <c r="N29" i="4"/>
  <c r="B30" i="4"/>
  <c r="C30" i="4"/>
  <c r="M30" i="4" s="1"/>
  <c r="D30" i="4"/>
  <c r="E30" i="4"/>
  <c r="F30" i="4"/>
  <c r="G30" i="4"/>
  <c r="H30" i="4"/>
  <c r="I30" i="4"/>
  <c r="J30" i="4"/>
  <c r="K30" i="4"/>
  <c r="N30" i="4"/>
  <c r="B32" i="4"/>
  <c r="C32" i="4"/>
  <c r="M32" i="4" s="1"/>
  <c r="D32" i="4"/>
  <c r="E32" i="4"/>
  <c r="F32" i="4"/>
  <c r="G32" i="4"/>
  <c r="H32" i="4"/>
  <c r="I32" i="4"/>
  <c r="J32" i="4"/>
  <c r="K32" i="4"/>
  <c r="N32" i="4"/>
  <c r="S3" i="2"/>
  <c r="T3" i="2"/>
  <c r="S4" i="2"/>
  <c r="T4" i="2"/>
  <c r="S5" i="2"/>
  <c r="T5" i="2"/>
  <c r="S6" i="2"/>
  <c r="T6" i="2"/>
  <c r="S7" i="2"/>
  <c r="T7" i="2"/>
  <c r="S8" i="2"/>
  <c r="T8" i="2"/>
  <c r="S9" i="2"/>
  <c r="T9" i="2"/>
  <c r="S10" i="2"/>
  <c r="T10" i="2"/>
  <c r="S11" i="2"/>
  <c r="T11" i="2"/>
  <c r="B12" i="2"/>
  <c r="C12" i="2"/>
  <c r="S12" i="2" s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T12" i="2"/>
  <c r="B13" i="2"/>
  <c r="C13" i="2"/>
  <c r="S13" i="2" s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T13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B24" i="2"/>
  <c r="C24" i="2"/>
  <c r="S24" i="2" s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T24" i="2"/>
  <c r="R6" i="1" l="1"/>
  <c r="S6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7" i="1"/>
  <c r="R16" i="1" l="1"/>
  <c r="S16" i="1"/>
  <c r="S11" i="1"/>
  <c r="S3" i="1"/>
  <c r="S7" i="1"/>
  <c r="S10" i="1"/>
  <c r="S9" i="1"/>
  <c r="S15" i="1"/>
  <c r="S14" i="1"/>
  <c r="S12" i="1"/>
  <c r="S8" i="1"/>
  <c r="S5" i="1"/>
  <c r="S13" i="1"/>
  <c r="S20" i="1"/>
  <c r="S27" i="1"/>
  <c r="S19" i="1"/>
  <c r="S23" i="1"/>
  <c r="S26" i="1"/>
  <c r="S25" i="1"/>
  <c r="S31" i="1"/>
  <c r="S30" i="1"/>
  <c r="S28" i="1"/>
  <c r="S24" i="1"/>
  <c r="S22" i="1"/>
  <c r="S21" i="1"/>
  <c r="S29" i="1"/>
  <c r="S32" i="1"/>
  <c r="S4" i="1"/>
  <c r="R11" i="1"/>
  <c r="R3" i="1"/>
  <c r="R7" i="1"/>
  <c r="R10" i="1"/>
  <c r="R9" i="1"/>
  <c r="R15" i="1"/>
  <c r="R14" i="1"/>
  <c r="R12" i="1"/>
  <c r="R8" i="1"/>
  <c r="R5" i="1"/>
  <c r="R13" i="1"/>
  <c r="R20" i="1"/>
  <c r="R27" i="1"/>
  <c r="R19" i="1"/>
  <c r="R23" i="1"/>
  <c r="R26" i="1"/>
  <c r="R25" i="1"/>
  <c r="R31" i="1"/>
  <c r="R30" i="1"/>
  <c r="R28" i="1"/>
  <c r="R24" i="1"/>
  <c r="R22" i="1"/>
  <c r="R21" i="1"/>
  <c r="R29" i="1"/>
  <c r="R32" i="1"/>
  <c r="R4" i="1"/>
  <c r="R17" i="1" l="1"/>
  <c r="S17" i="1"/>
</calcChain>
</file>

<file path=xl/sharedStrings.xml><?xml version="1.0" encoding="utf-8"?>
<sst xmlns="http://schemas.openxmlformats.org/spreadsheetml/2006/main" count="182" uniqueCount="74">
  <si>
    <t>BaO</t>
  </si>
  <si>
    <t>CaO</t>
  </si>
  <si>
    <t>PbO</t>
  </si>
  <si>
    <t>SrO</t>
  </si>
  <si>
    <t>Total</t>
  </si>
  <si>
    <t>Ba</t>
  </si>
  <si>
    <t>Ca</t>
  </si>
  <si>
    <t>Pb</t>
  </si>
  <si>
    <t>Sr</t>
  </si>
  <si>
    <t>Si</t>
  </si>
  <si>
    <t>K</t>
  </si>
  <si>
    <t>Al</t>
  </si>
  <si>
    <t>S</t>
  </si>
  <si>
    <t>As</t>
  </si>
  <si>
    <t>V</t>
  </si>
  <si>
    <t>P</t>
  </si>
  <si>
    <t>Average</t>
  </si>
  <si>
    <t>St Dev</t>
  </si>
  <si>
    <t>Analysis</t>
  </si>
  <si>
    <r>
      <t>Fe</t>
    </r>
    <r>
      <rPr>
        <vertAlign val="superscript"/>
        <sz val="10"/>
        <color theme="1"/>
        <rFont val="Times New Roman"/>
        <family val="1"/>
      </rPr>
      <t>3+</t>
    </r>
  </si>
  <si>
    <r>
      <t>Mn</t>
    </r>
    <r>
      <rPr>
        <vertAlign val="superscript"/>
        <sz val="10"/>
        <color theme="1"/>
        <rFont val="Times New Roman"/>
        <family val="1"/>
      </rPr>
      <t>3+</t>
    </r>
  </si>
  <si>
    <r>
      <t>V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</si>
  <si>
    <r>
      <t>As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</si>
  <si>
    <r>
      <t>P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</si>
  <si>
    <r>
      <t>SO</t>
    </r>
    <r>
      <rPr>
        <vertAlign val="subscript"/>
        <sz val="10"/>
        <color theme="1"/>
        <rFont val="Times New Roman"/>
        <family val="1"/>
      </rPr>
      <t>3</t>
    </r>
  </si>
  <si>
    <r>
      <t>SiO</t>
    </r>
    <r>
      <rPr>
        <vertAlign val="subscript"/>
        <sz val="10"/>
        <color theme="1"/>
        <rFont val="Times New Roman"/>
        <family val="1"/>
      </rPr>
      <t>2</t>
    </r>
  </si>
  <si>
    <r>
      <t>Mn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</si>
  <si>
    <r>
      <t>Fe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</si>
  <si>
    <r>
      <t>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</si>
  <si>
    <t>Total**</t>
  </si>
  <si>
    <r>
      <t>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</si>
  <si>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H</t>
    </r>
    <r>
      <rPr>
        <i/>
        <vertAlign val="subscript"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>O*</t>
    </r>
  </si>
  <si>
    <t>bd</t>
  </si>
  <si>
    <t>Cations numbers normalized to 8.5 Oxygen numbers</t>
  </si>
  <si>
    <r>
      <t>*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estimated by difference; ** Total oxides (wt%) without 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O. SD = standard deviation 1σ. bd: below detection limit</t>
    </r>
  </si>
  <si>
    <r>
      <t>SO</t>
    </r>
    <r>
      <rPr>
        <vertAlign val="subscript"/>
        <sz val="10"/>
        <color theme="1"/>
        <rFont val="Times New Roman"/>
        <family val="1"/>
      </rPr>
      <t xml:space="preserve">3 </t>
    </r>
    <r>
      <rPr>
        <sz val="10"/>
        <color theme="1"/>
        <rFont val="Times New Roman"/>
        <family val="1"/>
      </rPr>
      <t>concentration is constantly below detection limits and was eliminated from the table above..</t>
    </r>
  </si>
  <si>
    <t>Supp Table A2: Electron microprobe analyses of As-rich tokyoite</t>
  </si>
  <si>
    <r>
      <t>P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, SO</t>
    </r>
    <r>
      <rPr>
        <vertAlign val="subscript"/>
        <sz val="10"/>
        <color theme="1"/>
        <rFont val="Times New Roman"/>
        <family val="1"/>
      </rPr>
      <t>3,</t>
    </r>
    <r>
      <rPr>
        <sz val="10"/>
        <color theme="1"/>
        <rFont val="Times New Roman"/>
        <family val="1"/>
      </rPr>
      <t xml:space="preserve"> 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and K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 concentrations are below detection limits and were eliminated from the table above..</t>
    </r>
  </si>
  <si>
    <t>Cation numbers normalized to 8.5 Oxygen numbers</t>
  </si>
  <si>
    <t>H2O*</t>
  </si>
  <si>
    <t>Mean</t>
  </si>
  <si>
    <t>15_19</t>
  </si>
  <si>
    <t>15_17</t>
  </si>
  <si>
    <t>15_15</t>
  </si>
  <si>
    <t>15_14</t>
  </si>
  <si>
    <t>15_13</t>
  </si>
  <si>
    <t>15_12</t>
  </si>
  <si>
    <t>15_11</t>
  </si>
  <si>
    <t>15_10</t>
  </si>
  <si>
    <t>15_8</t>
  </si>
  <si>
    <t>15_7</t>
  </si>
  <si>
    <t>15_5</t>
  </si>
  <si>
    <t>15_4</t>
  </si>
  <si>
    <t>23-37</t>
  </si>
  <si>
    <t>23-35</t>
  </si>
  <si>
    <t>23-34</t>
  </si>
  <si>
    <t>23-32</t>
  </si>
  <si>
    <t>Supp. Table A1: Electron microprobe analyses of (As-poor) tokyoite (wt%)</t>
  </si>
  <si>
    <r>
      <t>P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>, SO</t>
    </r>
    <r>
      <rPr>
        <vertAlign val="subscript"/>
        <sz val="10"/>
        <color theme="1"/>
        <rFont val="Times New Roman"/>
        <family val="1"/>
      </rPr>
      <t>3,</t>
    </r>
    <r>
      <rPr>
        <sz val="10"/>
        <color theme="1"/>
        <rFont val="Times New Roman"/>
        <family val="1"/>
      </rPr>
      <t xml:space="preserve"> Al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 xml:space="preserve">3 </t>
    </r>
    <r>
      <rPr>
        <sz val="10"/>
        <color theme="1"/>
        <rFont val="Times New Roman"/>
        <family val="1"/>
      </rPr>
      <t>concentrations are below detection limits and were eliminated from the table above..</t>
    </r>
  </si>
  <si>
    <t>Total cation</t>
  </si>
  <si>
    <t>Total X</t>
  </si>
  <si>
    <t>Total Y</t>
  </si>
  <si>
    <r>
      <t>Fe3</t>
    </r>
    <r>
      <rPr>
        <vertAlign val="superscript"/>
        <sz val="11"/>
        <color theme="1"/>
        <rFont val="Times New Roman"/>
        <family val="1"/>
      </rPr>
      <t>+</t>
    </r>
  </si>
  <si>
    <r>
      <t>Mn</t>
    </r>
    <r>
      <rPr>
        <vertAlign val="superscript"/>
        <sz val="11"/>
        <color theme="1"/>
        <rFont val="Times New Roman"/>
        <family val="1"/>
      </rPr>
      <t>3+</t>
    </r>
  </si>
  <si>
    <t>Total T</t>
  </si>
  <si>
    <r>
      <t>Cation numbers normalized to 8 Oxygen number; Cation allocation for a general formula  XY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T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  <r>
      <rPr>
        <vertAlign val="subscript"/>
        <sz val="10"/>
        <color theme="1"/>
        <rFont val="Times New Roman"/>
        <family val="1"/>
      </rPr>
      <t>7</t>
    </r>
    <r>
      <rPr>
        <sz val="10"/>
        <color theme="1"/>
        <rFont val="Times New Roman"/>
        <family val="1"/>
      </rPr>
      <t>(OH)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•H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O</t>
    </r>
  </si>
  <si>
    <r>
      <t>H</t>
    </r>
    <r>
      <rPr>
        <i/>
        <vertAlign val="subscript"/>
        <sz val="11"/>
        <color theme="1"/>
        <rFont val="Times New Roman"/>
        <family val="1"/>
      </rPr>
      <t>2</t>
    </r>
    <r>
      <rPr>
        <i/>
        <sz val="11"/>
        <color theme="1"/>
        <rFont val="Times New Roman"/>
        <family val="1"/>
      </rPr>
      <t>O*</t>
    </r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</si>
  <si>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</si>
  <si>
    <r>
      <t>Fe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3</t>
    </r>
  </si>
  <si>
    <r>
      <t>Mn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3</t>
    </r>
  </si>
  <si>
    <r>
      <t>As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5</t>
    </r>
  </si>
  <si>
    <r>
      <t>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5</t>
    </r>
  </si>
  <si>
    <r>
      <t>SiO</t>
    </r>
    <r>
      <rPr>
        <vertAlign val="subscript"/>
        <sz val="11"/>
        <color theme="1"/>
        <rFont val="Times New Roman"/>
        <family val="1"/>
      </rPr>
      <t>2</t>
    </r>
  </si>
  <si>
    <t>Supp Table A3: Electron microprobe analyses of noelbensonite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</si>
</sst>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2" xfId="0" applyFont="1" applyBorder="1" applyAlignment="1">
      <alignment horizontal="center"/>
    </xf>
    <xf numFmtId="164" fontId="5" fillId="0" borderId="0" xfId="0" applyNumberFormat="1" applyFont="1" applyBorder="1"/>
    <xf numFmtId="164" fontId="4" fillId="0" borderId="1" xfId="0" applyNumberFormat="1" applyFont="1" applyFill="1" applyBorder="1"/>
    <xf numFmtId="0" fontId="5" fillId="0" borderId="1" xfId="0" applyFont="1" applyFill="1" applyBorder="1"/>
    <xf numFmtId="0" fontId="4" fillId="0" borderId="2" xfId="0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164" fontId="4" fillId="0" borderId="0" xfId="0" applyNumberFormat="1" applyFont="1" applyBorder="1"/>
    <xf numFmtId="0" fontId="0" fillId="0" borderId="0" xfId="0" applyFill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3" xfId="0" applyNumberFormat="1" applyFont="1" applyBorder="1"/>
    <xf numFmtId="0" fontId="5" fillId="0" borderId="3" xfId="0" applyFont="1" applyBorder="1"/>
    <xf numFmtId="164" fontId="4" fillId="0" borderId="3" xfId="0" applyNumberFormat="1" applyFont="1" applyBorder="1"/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1" xfId="0" applyNumberFormat="1" applyFont="1" applyBorder="1"/>
    <xf numFmtId="164" fontId="4" fillId="0" borderId="1" xfId="0" applyNumberFormat="1" applyFont="1" applyBorder="1"/>
    <xf numFmtId="0" fontId="5" fillId="0" borderId="1" xfId="0" applyFont="1" applyBorder="1"/>
    <xf numFmtId="164" fontId="5" fillId="0" borderId="0" xfId="0" applyNumberFormat="1" applyFont="1"/>
    <xf numFmtId="164" fontId="4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2" fontId="5" fillId="0" borderId="1" xfId="0" applyNumberFormat="1" applyFont="1" applyBorder="1"/>
    <xf numFmtId="2" fontId="4" fillId="0" borderId="1" xfId="0" applyNumberFormat="1" applyFont="1" applyBorder="1"/>
    <xf numFmtId="2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2" fontId="8" fillId="0" borderId="0" xfId="0" applyNumberFormat="1" applyFont="1"/>
    <xf numFmtId="2" fontId="10" fillId="0" borderId="0" xfId="0" applyNumberFormat="1" applyFont="1"/>
    <xf numFmtId="0" fontId="8" fillId="0" borderId="0" xfId="0" applyFont="1"/>
    <xf numFmtId="2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2" fontId="5" fillId="0" borderId="3" xfId="0" applyNumberFormat="1" applyFont="1" applyBorder="1"/>
    <xf numFmtId="2" fontId="4" fillId="0" borderId="3" xfId="0" applyNumberFormat="1" applyFont="1" applyBorder="1"/>
    <xf numFmtId="0" fontId="4" fillId="0" borderId="2" xfId="0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/>
    <xf numFmtId="0" fontId="3" fillId="0" borderId="0" xfId="0" applyFont="1"/>
    <xf numFmtId="164" fontId="16" fillId="0" borderId="1" xfId="0" applyNumberFormat="1" applyFont="1" applyBorder="1"/>
    <xf numFmtId="164" fontId="17" fillId="0" borderId="1" xfId="0" applyNumberFormat="1" applyFont="1" applyBorder="1"/>
    <xf numFmtId="0" fontId="16" fillId="0" borderId="1" xfId="0" applyFont="1" applyBorder="1"/>
    <xf numFmtId="0" fontId="16" fillId="0" borderId="0" xfId="0" applyFont="1"/>
    <xf numFmtId="164" fontId="16" fillId="0" borderId="0" xfId="0" applyNumberFormat="1" applyFont="1"/>
    <xf numFmtId="164" fontId="17" fillId="0" borderId="0" xfId="0" applyNumberFormat="1" applyFont="1"/>
    <xf numFmtId="164" fontId="15" fillId="0" borderId="0" xfId="0" applyNumberFormat="1" applyFont="1"/>
    <xf numFmtId="164" fontId="3" fillId="0" borderId="0" xfId="0" applyNumberFormat="1" applyFont="1"/>
    <xf numFmtId="164" fontId="15" fillId="0" borderId="3" xfId="0" applyNumberFormat="1" applyFont="1" applyBorder="1"/>
    <xf numFmtId="164" fontId="3" fillId="0" borderId="3" xfId="0" applyNumberFormat="1" applyFont="1" applyBorder="1"/>
    <xf numFmtId="0" fontId="15" fillId="0" borderId="3" xfId="0" applyFont="1" applyBorder="1"/>
    <xf numFmtId="2" fontId="15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2" fontId="16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2" fontId="15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4436-F7B1-4BB4-AB92-2602C7BF25E0}">
  <dimension ref="A1:T26"/>
  <sheetViews>
    <sheetView tabSelected="1" workbookViewId="0">
      <selection activeCell="H7" sqref="H7"/>
    </sheetView>
  </sheetViews>
  <sheetFormatPr defaultColWidth="9.1328125" defaultRowHeight="13.15" x14ac:dyDescent="0.4"/>
  <cols>
    <col min="1" max="1" width="8.1328125" style="36" customWidth="1"/>
    <col min="2" max="17" width="6.3984375" style="36" customWidth="1"/>
    <col min="18" max="18" width="2.3984375" style="36" customWidth="1"/>
    <col min="19" max="19" width="7.73046875" style="37" customWidth="1"/>
    <col min="20" max="20" width="6.1328125" style="36" customWidth="1"/>
    <col min="21" max="16384" width="9.1328125" style="36"/>
  </cols>
  <sheetData>
    <row r="1" spans="1:20" x14ac:dyDescent="0.4">
      <c r="A1" s="65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s="37" customFormat="1" ht="12.75" x14ac:dyDescent="0.35">
      <c r="A2" s="63" t="s">
        <v>18</v>
      </c>
      <c r="B2" s="5" t="s">
        <v>56</v>
      </c>
      <c r="C2" s="5" t="s">
        <v>55</v>
      </c>
      <c r="D2" s="5" t="s">
        <v>54</v>
      </c>
      <c r="E2" s="5" t="s">
        <v>53</v>
      </c>
      <c r="F2" s="5" t="s">
        <v>52</v>
      </c>
      <c r="G2" s="5" t="s">
        <v>51</v>
      </c>
      <c r="H2" s="5" t="s">
        <v>50</v>
      </c>
      <c r="I2" s="5" t="s">
        <v>49</v>
      </c>
      <c r="J2" s="5" t="s">
        <v>48</v>
      </c>
      <c r="K2" s="5" t="s">
        <v>47</v>
      </c>
      <c r="L2" s="5" t="s">
        <v>46</v>
      </c>
      <c r="M2" s="5" t="s">
        <v>45</v>
      </c>
      <c r="N2" s="5" t="s">
        <v>44</v>
      </c>
      <c r="O2" s="5" t="s">
        <v>43</v>
      </c>
      <c r="P2" s="5" t="s">
        <v>42</v>
      </c>
      <c r="Q2" s="5" t="s">
        <v>41</v>
      </c>
      <c r="R2" s="63"/>
      <c r="S2" s="5" t="s">
        <v>40</v>
      </c>
      <c r="T2" s="63" t="s">
        <v>17</v>
      </c>
    </row>
    <row r="3" spans="1:20" ht="14.65" x14ac:dyDescent="0.5">
      <c r="A3" s="31" t="s">
        <v>21</v>
      </c>
      <c r="B3" s="61">
        <v>25.91104</v>
      </c>
      <c r="C3" s="61">
        <v>28.186688</v>
      </c>
      <c r="D3" s="61">
        <v>24.69584</v>
      </c>
      <c r="E3" s="61">
        <v>27.137152</v>
      </c>
      <c r="F3" s="61">
        <v>26.246335999999999</v>
      </c>
      <c r="G3" s="61">
        <v>26.560799999999997</v>
      </c>
      <c r="H3" s="61">
        <v>24.009376</v>
      </c>
      <c r="I3" s="61">
        <v>22.684063999999999</v>
      </c>
      <c r="J3" s="61">
        <v>27.409952000000001</v>
      </c>
      <c r="K3" s="61">
        <v>23.774272</v>
      </c>
      <c r="L3" s="61">
        <v>25.914016</v>
      </c>
      <c r="M3" s="61">
        <v>27.490303999999998</v>
      </c>
      <c r="N3" s="61">
        <v>24.498967680000003</v>
      </c>
      <c r="O3" s="61">
        <v>26.798016959999998</v>
      </c>
      <c r="P3" s="61">
        <v>25.994368000000001</v>
      </c>
      <c r="Q3" s="61">
        <v>26.029088000000002</v>
      </c>
      <c r="R3" s="31"/>
      <c r="S3" s="62">
        <f>AVERAGE(B3:Q3)</f>
        <v>25.83376754</v>
      </c>
      <c r="T3" s="61">
        <f>STDEV(B3:Q3)</f>
        <v>1.5217438256630402</v>
      </c>
    </row>
    <row r="4" spans="1:20" ht="14.65" x14ac:dyDescent="0.5">
      <c r="A4" s="36" t="s">
        <v>22</v>
      </c>
      <c r="B4" s="44">
        <v>5.9489999999999998</v>
      </c>
      <c r="C4" s="44">
        <v>3.99</v>
      </c>
      <c r="D4" s="44">
        <v>7.73</v>
      </c>
      <c r="E4" s="44">
        <v>5.5469999999999997</v>
      </c>
      <c r="F4" s="44">
        <v>6.2439999999999998</v>
      </c>
      <c r="G4" s="44">
        <v>5.8579999999999997</v>
      </c>
      <c r="H4" s="44">
        <v>7.9610000000000003</v>
      </c>
      <c r="I4" s="44">
        <v>9.8859999999999992</v>
      </c>
      <c r="J4" s="44">
        <v>4.234</v>
      </c>
      <c r="K4" s="44">
        <v>8.5060000000000002</v>
      </c>
      <c r="L4" s="44">
        <v>5.8710000000000004</v>
      </c>
      <c r="M4" s="44">
        <v>4.234</v>
      </c>
      <c r="N4" s="44">
        <v>8.5060000000000002</v>
      </c>
      <c r="O4" s="44">
        <v>5.8710000000000004</v>
      </c>
      <c r="P4" s="44">
        <v>6.0620000000000003</v>
      </c>
      <c r="Q4" s="44">
        <v>6.2619999999999996</v>
      </c>
      <c r="S4" s="45">
        <f>AVERAGE(B4:Q4)</f>
        <v>6.419437499999999</v>
      </c>
      <c r="T4" s="44">
        <f>STDEV(B4:Q4)</f>
        <v>1.6803875731013194</v>
      </c>
    </row>
    <row r="5" spans="1:20" ht="14.65" x14ac:dyDescent="0.5">
      <c r="A5" s="36" t="s">
        <v>25</v>
      </c>
      <c r="B5" s="55" t="s">
        <v>32</v>
      </c>
      <c r="C5" s="55" t="s">
        <v>32</v>
      </c>
      <c r="D5" s="55" t="s">
        <v>32</v>
      </c>
      <c r="E5" s="55" t="s">
        <v>32</v>
      </c>
      <c r="F5" s="55">
        <v>0.153</v>
      </c>
      <c r="G5" s="55" t="s">
        <v>32</v>
      </c>
      <c r="H5" s="55" t="s">
        <v>32</v>
      </c>
      <c r="I5" s="55" t="s">
        <v>32</v>
      </c>
      <c r="J5" s="55" t="s">
        <v>32</v>
      </c>
      <c r="K5" s="55" t="s">
        <v>32</v>
      </c>
      <c r="L5" s="55" t="s">
        <v>32</v>
      </c>
      <c r="M5" s="55" t="s">
        <v>32</v>
      </c>
      <c r="N5" s="55">
        <v>8.1000000000000003E-2</v>
      </c>
      <c r="O5" s="55">
        <v>5.1999999999999998E-2</v>
      </c>
      <c r="P5" s="55">
        <v>7.5999999999999998E-2</v>
      </c>
      <c r="Q5" s="55" t="s">
        <v>32</v>
      </c>
      <c r="R5" s="57"/>
      <c r="S5" s="56">
        <f>AVERAGE(B5:Q5)</f>
        <v>9.0499999999999997E-2</v>
      </c>
      <c r="T5" s="55">
        <f>STDEV(B5:Q5)</f>
        <v>4.3546909572704851E-2</v>
      </c>
    </row>
    <row r="6" spans="1:20" ht="14.65" x14ac:dyDescent="0.5">
      <c r="A6" s="36" t="s">
        <v>26</v>
      </c>
      <c r="B6" s="55">
        <v>13.16718</v>
      </c>
      <c r="C6" s="55">
        <v>13.238676</v>
      </c>
      <c r="D6" s="55">
        <v>12.892119000000001</v>
      </c>
      <c r="E6" s="55">
        <v>13.32606</v>
      </c>
      <c r="F6" s="55">
        <v>13.065894</v>
      </c>
      <c r="G6" s="55">
        <v>13.026174000000001</v>
      </c>
      <c r="H6" s="55">
        <v>13.02816</v>
      </c>
      <c r="I6" s="55">
        <v>13.163208000000001</v>
      </c>
      <c r="J6" s="55">
        <v>13.162215000000002</v>
      </c>
      <c r="K6" s="55">
        <v>12.779909999999999</v>
      </c>
      <c r="L6" s="55">
        <v>12.967587</v>
      </c>
      <c r="M6" s="55">
        <v>13.436283000000001</v>
      </c>
      <c r="N6" s="55">
        <v>13.163208000000001</v>
      </c>
      <c r="O6" s="55">
        <v>13.28044158</v>
      </c>
      <c r="P6" s="55">
        <v>13.146327000000001</v>
      </c>
      <c r="Q6" s="55">
        <v>13.304214</v>
      </c>
      <c r="R6" s="57"/>
      <c r="S6" s="56">
        <f>AVERAGE(B6:Q6)</f>
        <v>13.134228536250001</v>
      </c>
      <c r="T6" s="55">
        <f>STDEV(B6:Q6)</f>
        <v>0.16979159915944333</v>
      </c>
    </row>
    <row r="7" spans="1:20" ht="14.65" x14ac:dyDescent="0.5">
      <c r="A7" s="36" t="s">
        <v>27</v>
      </c>
      <c r="B7" s="55">
        <v>0.28699999999999998</v>
      </c>
      <c r="C7" s="55">
        <v>0.373</v>
      </c>
      <c r="D7" s="55">
        <v>0.65100000000000002</v>
      </c>
      <c r="E7" s="55">
        <v>0.38500000000000001</v>
      </c>
      <c r="F7" s="55">
        <v>0.53500000000000003</v>
      </c>
      <c r="G7" s="55">
        <v>0.67900000000000005</v>
      </c>
      <c r="H7" s="55">
        <v>0.15</v>
      </c>
      <c r="I7" s="55">
        <v>0.20200000000000001</v>
      </c>
      <c r="J7" s="55">
        <v>6.5000000000000002E-2</v>
      </c>
      <c r="K7" s="55">
        <v>0.47499999999999998</v>
      </c>
      <c r="L7" s="55">
        <v>0.47</v>
      </c>
      <c r="M7" s="55">
        <v>6.5000000000000002E-2</v>
      </c>
      <c r="N7" s="55">
        <v>0.47499999999999998</v>
      </c>
      <c r="O7" s="55">
        <v>0.47</v>
      </c>
      <c r="P7" s="55">
        <v>0.33900000000000002</v>
      </c>
      <c r="Q7" s="55">
        <v>0.28000000000000003</v>
      </c>
      <c r="R7" s="57"/>
      <c r="S7" s="56">
        <f>AVERAGE(B7:Q7)</f>
        <v>0.36881250000000004</v>
      </c>
      <c r="T7" s="55">
        <f>STDEV(B7:Q7)</f>
        <v>0.18664626748656563</v>
      </c>
    </row>
    <row r="8" spans="1:20" x14ac:dyDescent="0.4">
      <c r="A8" s="36" t="s">
        <v>0</v>
      </c>
      <c r="B8" s="44">
        <v>50.85812</v>
      </c>
      <c r="C8" s="44">
        <v>51.520108</v>
      </c>
      <c r="D8" s="44">
        <v>50.870012000000003</v>
      </c>
      <c r="E8" s="44">
        <v>52.212816999999994</v>
      </c>
      <c r="F8" s="44">
        <v>51.415061999999999</v>
      </c>
      <c r="G8" s="44">
        <v>50.871994000000001</v>
      </c>
      <c r="H8" s="44">
        <v>50.105950999999997</v>
      </c>
      <c r="I8" s="44">
        <v>50.046490999999996</v>
      </c>
      <c r="J8" s="44">
        <v>50.566766000000001</v>
      </c>
      <c r="K8" s="44">
        <v>50.425053000000005</v>
      </c>
      <c r="L8" s="44">
        <v>50.935418000000006</v>
      </c>
      <c r="M8" s="44">
        <v>50.940373000000001</v>
      </c>
      <c r="N8" s="44">
        <v>50.971331840000005</v>
      </c>
      <c r="O8" s="44">
        <v>51.410107000000004</v>
      </c>
      <c r="P8" s="44">
        <v>50.771902999999995</v>
      </c>
      <c r="Q8" s="44">
        <v>50.868267840000001</v>
      </c>
      <c r="S8" s="45">
        <f>AVERAGE(B8:Q8)</f>
        <v>50.924360917499996</v>
      </c>
      <c r="T8" s="44">
        <f>STDEV(B8:Q8)</f>
        <v>0.53842127867113976</v>
      </c>
    </row>
    <row r="9" spans="1:20" x14ac:dyDescent="0.4">
      <c r="A9" s="36" t="s">
        <v>2</v>
      </c>
      <c r="B9" s="44">
        <v>0.83599999999999997</v>
      </c>
      <c r="C9" s="44">
        <v>0.80100000000000005</v>
      </c>
      <c r="D9" s="44">
        <v>1.5069999999999999</v>
      </c>
      <c r="E9" s="44">
        <v>1.0069999999999999</v>
      </c>
      <c r="F9" s="44">
        <v>1.1200000000000001</v>
      </c>
      <c r="G9" s="44">
        <v>1.62</v>
      </c>
      <c r="H9" s="44">
        <v>1.1879999999999999</v>
      </c>
      <c r="I9" s="44">
        <v>1.2110000000000001</v>
      </c>
      <c r="J9" s="44">
        <v>1.1739999999999999</v>
      </c>
      <c r="K9" s="44">
        <v>1.2629999999999999</v>
      </c>
      <c r="L9" s="44">
        <v>1.1819999999999999</v>
      </c>
      <c r="M9" s="44">
        <v>1.1739999999999999</v>
      </c>
      <c r="N9" s="44">
        <v>1.2629999999999999</v>
      </c>
      <c r="O9" s="44">
        <v>1.1819999999999999</v>
      </c>
      <c r="P9" s="44">
        <v>1.454</v>
      </c>
      <c r="Q9" s="44">
        <v>1.3</v>
      </c>
      <c r="S9" s="45">
        <f>AVERAGE(B9:Q9)</f>
        <v>1.205125</v>
      </c>
      <c r="T9" s="44">
        <f>STDEV(B9:Q9)</f>
        <v>0.21452175491854777</v>
      </c>
    </row>
    <row r="10" spans="1:20" x14ac:dyDescent="0.4">
      <c r="A10" s="60" t="s">
        <v>3</v>
      </c>
      <c r="B10" s="59">
        <v>0.21099999999999999</v>
      </c>
      <c r="C10" s="59">
        <v>0.28599999999999998</v>
      </c>
      <c r="D10" s="59">
        <v>0.17899999999999999</v>
      </c>
      <c r="E10" s="59">
        <v>0.14499999999999999</v>
      </c>
      <c r="F10" s="59">
        <v>0.215</v>
      </c>
      <c r="G10" s="59">
        <v>0.192</v>
      </c>
      <c r="H10" s="59">
        <v>0.21099999999999999</v>
      </c>
      <c r="I10" s="59">
        <v>0.23699999999999999</v>
      </c>
      <c r="J10" s="59">
        <v>0.17399999999999999</v>
      </c>
      <c r="K10" s="59">
        <v>0.254</v>
      </c>
      <c r="L10" s="59">
        <v>0.20100000000000001</v>
      </c>
      <c r="M10" s="58">
        <v>0.11700000000000001</v>
      </c>
      <c r="N10" s="55">
        <v>0.13900000000000001</v>
      </c>
      <c r="O10" s="55">
        <v>0.191</v>
      </c>
      <c r="P10" s="55">
        <v>0.253</v>
      </c>
      <c r="Q10" s="55">
        <v>0.11600000000000001</v>
      </c>
      <c r="S10" s="45">
        <f>AVERAGE(B10:Q10)</f>
        <v>0.1950625</v>
      </c>
      <c r="T10" s="44">
        <f>STDEV(B10:Q10)</f>
        <v>4.9342974846138574E-2</v>
      </c>
    </row>
    <row r="11" spans="1:20" x14ac:dyDescent="0.4">
      <c r="A11" s="36" t="s">
        <v>1</v>
      </c>
      <c r="B11" s="55" t="s">
        <v>32</v>
      </c>
      <c r="C11" s="55" t="s">
        <v>32</v>
      </c>
      <c r="D11" s="55" t="s">
        <v>32</v>
      </c>
      <c r="E11" s="55" t="s">
        <v>32</v>
      </c>
      <c r="F11" s="55" t="s">
        <v>32</v>
      </c>
      <c r="G11" s="55">
        <v>8.0000000000000002E-3</v>
      </c>
      <c r="H11" s="55">
        <v>7.0000000000000001E-3</v>
      </c>
      <c r="I11" s="55" t="s">
        <v>32</v>
      </c>
      <c r="J11" s="55">
        <v>7.0000000000000001E-3</v>
      </c>
      <c r="K11" s="55">
        <v>1.2999999999999999E-2</v>
      </c>
      <c r="L11" s="55">
        <v>1.9E-2</v>
      </c>
      <c r="M11" s="55">
        <v>7.0000000000000001E-3</v>
      </c>
      <c r="N11" s="55">
        <v>1.2999999999999999E-2</v>
      </c>
      <c r="O11" s="55">
        <v>1.9E-2</v>
      </c>
      <c r="P11" s="55" t="s">
        <v>32</v>
      </c>
      <c r="Q11" s="55">
        <v>1.6E-2</v>
      </c>
      <c r="R11" s="57"/>
      <c r="S11" s="56">
        <f>AVERAGE(B11:Q11)</f>
        <v>1.2111111111111111E-2</v>
      </c>
      <c r="T11" s="55">
        <f>STDEV(B11:Q11)</f>
        <v>5.0853821007974514E-3</v>
      </c>
    </row>
    <row r="12" spans="1:20" x14ac:dyDescent="0.4">
      <c r="A12" s="54" t="s">
        <v>39</v>
      </c>
      <c r="B12" s="53">
        <f>100-SUM(B3:B11)</f>
        <v>2.7806600000000117</v>
      </c>
      <c r="C12" s="53">
        <f>100-SUM(C3:C11)</f>
        <v>1.604528000000002</v>
      </c>
      <c r="D12" s="53">
        <f>100-SUM(D3:D11)</f>
        <v>1.4750289999999779</v>
      </c>
      <c r="E12" s="53">
        <f>100-SUM(E3:E11)</f>
        <v>0.23997100000001126</v>
      </c>
      <c r="F12" s="53">
        <f>100-SUM(F3:F11)</f>
        <v>1.0057079999999985</v>
      </c>
      <c r="G12" s="53">
        <f>100-SUM(G3:G11)</f>
        <v>1.184032000000002</v>
      </c>
      <c r="H12" s="53">
        <f>100-SUM(H3:H11)</f>
        <v>3.3395129999999966</v>
      </c>
      <c r="I12" s="53">
        <f>100-SUM(I3:I11)</f>
        <v>2.5702370000000059</v>
      </c>
      <c r="J12" s="53">
        <f>100-SUM(J3:J11)</f>
        <v>3.2070669999999808</v>
      </c>
      <c r="K12" s="53">
        <f>100-SUM(K3:K11)</f>
        <v>2.5097649999999732</v>
      </c>
      <c r="L12" s="53">
        <f>100-SUM(L3:L11)</f>
        <v>2.4399789999999939</v>
      </c>
      <c r="M12" s="53">
        <f>100-SUM(M3:M11)</f>
        <v>2.5360399999999856</v>
      </c>
      <c r="N12" s="53">
        <f>100-SUM(N3:N11)</f>
        <v>0.88949247999998704</v>
      </c>
      <c r="O12" s="53">
        <f>100-SUM(O3:O11)</f>
        <v>0.72643445999999301</v>
      </c>
      <c r="P12" s="53">
        <f>100-SUM(P3:P11)</f>
        <v>1.903402000000014</v>
      </c>
      <c r="Q12" s="53">
        <f>100-SUM(Q3:Q11)</f>
        <v>1.8244301599999915</v>
      </c>
      <c r="R12" s="52"/>
      <c r="S12" s="51">
        <f>AVERAGE(B12:Q12)</f>
        <v>1.8897680062499953</v>
      </c>
      <c r="T12" s="50">
        <f>STDEV(B12:Q12)</f>
        <v>0.92418383962221828</v>
      </c>
    </row>
    <row r="13" spans="1:20" x14ac:dyDescent="0.4">
      <c r="A13" s="49" t="s">
        <v>29</v>
      </c>
      <c r="B13" s="48">
        <f>SUM(B3:B11)</f>
        <v>97.219339999999988</v>
      </c>
      <c r="C13" s="48">
        <f>SUM(C3:C11)</f>
        <v>98.395471999999998</v>
      </c>
      <c r="D13" s="48">
        <f>SUM(D3:D11)</f>
        <v>98.524971000000022</v>
      </c>
      <c r="E13" s="48">
        <f>SUM(E3:E11)</f>
        <v>99.760028999999989</v>
      </c>
      <c r="F13" s="48">
        <f>SUM(F3:F11)</f>
        <v>98.994292000000002</v>
      </c>
      <c r="G13" s="48">
        <f>SUM(G3:G11)</f>
        <v>98.815967999999998</v>
      </c>
      <c r="H13" s="48">
        <f>SUM(H3:H11)</f>
        <v>96.660487000000003</v>
      </c>
      <c r="I13" s="48">
        <f>SUM(I3:I11)</f>
        <v>97.429762999999994</v>
      </c>
      <c r="J13" s="48">
        <f>SUM(J3:J11)</f>
        <v>96.792933000000019</v>
      </c>
      <c r="K13" s="48">
        <f>SUM(K3:K11)</f>
        <v>97.490235000000027</v>
      </c>
      <c r="L13" s="48">
        <f>SUM(L3:L11)</f>
        <v>97.560021000000006</v>
      </c>
      <c r="M13" s="48">
        <f>SUM(M3:M11)</f>
        <v>97.463960000000014</v>
      </c>
      <c r="N13" s="48">
        <f>SUM(N3:N11)</f>
        <v>99.110507520000013</v>
      </c>
      <c r="O13" s="48">
        <f>SUM(O3:O11)</f>
        <v>99.273565540000007</v>
      </c>
      <c r="P13" s="48">
        <f>SUM(P3:P11)</f>
        <v>98.096597999999986</v>
      </c>
      <c r="Q13" s="48">
        <f>SUM(Q3:Q11)</f>
        <v>98.175569840000009</v>
      </c>
      <c r="R13" s="41"/>
      <c r="S13" s="47">
        <f>AVERAGE(B13:Q13)</f>
        <v>98.110231993750006</v>
      </c>
      <c r="T13" s="46">
        <f>STDEV(B13:Q13)</f>
        <v>0.92418383962221851</v>
      </c>
    </row>
    <row r="14" spans="1:20" x14ac:dyDescent="0.4">
      <c r="A14" s="36" t="s">
        <v>38</v>
      </c>
      <c r="S14" s="45"/>
      <c r="T14" s="44"/>
    </row>
    <row r="15" spans="1:20" x14ac:dyDescent="0.4">
      <c r="A15" s="31" t="s">
        <v>14</v>
      </c>
      <c r="B15" s="30">
        <v>1.6876936844189216</v>
      </c>
      <c r="C15" s="30">
        <v>1.8012785922453189</v>
      </c>
      <c r="D15" s="30">
        <v>1.5979447271468228</v>
      </c>
      <c r="E15" s="30">
        <v>1.7212551903312239</v>
      </c>
      <c r="F15" s="30">
        <v>1.6765870035702721</v>
      </c>
      <c r="G15" s="30">
        <v>1.7016224040784766</v>
      </c>
      <c r="H15" s="30">
        <v>1.5826930165024822</v>
      </c>
      <c r="I15" s="30">
        <v>1.4860320076786773</v>
      </c>
      <c r="J15" s="30">
        <v>1.7868085643577383</v>
      </c>
      <c r="K15" s="30">
        <v>1.5535096252341611</v>
      </c>
      <c r="L15" s="30">
        <v>1.6857132538274355</v>
      </c>
      <c r="M15" s="30">
        <v>1.7804937578534505</v>
      </c>
      <c r="N15" s="30">
        <v>1.5683451195596552</v>
      </c>
      <c r="O15" s="30">
        <v>1.7037953237082923</v>
      </c>
      <c r="P15" s="30">
        <v>1.6810757749668952</v>
      </c>
      <c r="Q15" s="30">
        <v>1.677796888617501</v>
      </c>
      <c r="R15" s="31"/>
      <c r="S15" s="32">
        <f>AVERAGE(B15:Q15)</f>
        <v>1.6682903083810827</v>
      </c>
      <c r="T15" s="30">
        <f>STDEV(B15:Q15)</f>
        <v>8.9128688947690118E-2</v>
      </c>
    </row>
    <row r="16" spans="1:20" x14ac:dyDescent="0.4">
      <c r="A16" s="36" t="s">
        <v>13</v>
      </c>
      <c r="B16" s="42">
        <v>0.30662795163585871</v>
      </c>
      <c r="C16" s="42">
        <v>0.20177563716942562</v>
      </c>
      <c r="D16" s="42">
        <v>0.39580058939626633</v>
      </c>
      <c r="E16" s="42">
        <v>0.27841854141377531</v>
      </c>
      <c r="F16" s="42">
        <v>0.31563074314233475</v>
      </c>
      <c r="G16" s="42">
        <v>0.29698218836777407</v>
      </c>
      <c r="H16" s="42">
        <v>0.41528135170966596</v>
      </c>
      <c r="I16" s="42">
        <v>0.51249177342550667</v>
      </c>
      <c r="J16" s="42">
        <v>0.21841355944412033</v>
      </c>
      <c r="K16" s="42">
        <v>0.43983632323263006</v>
      </c>
      <c r="L16" s="42">
        <v>0.30221780826550315</v>
      </c>
      <c r="M16" s="42">
        <v>0.21700550893925574</v>
      </c>
      <c r="N16" s="42">
        <v>0.43090171526161247</v>
      </c>
      <c r="O16" s="42">
        <v>0.29538323131164479</v>
      </c>
      <c r="P16" s="42">
        <v>0.31022939891094853</v>
      </c>
      <c r="Q16" s="42">
        <v>0.31941292712322122</v>
      </c>
      <c r="S16" s="43">
        <f>AVERAGE(B16:Q16)</f>
        <v>0.32852557804684646</v>
      </c>
      <c r="T16" s="42">
        <f>STDEV(B16:Q16)</f>
        <v>8.7845973433749336E-2</v>
      </c>
    </row>
    <row r="17" spans="1:20" x14ac:dyDescent="0.4">
      <c r="A17" s="36" t="s">
        <v>9</v>
      </c>
      <c r="B17" s="42">
        <v>0</v>
      </c>
      <c r="C17" s="42">
        <v>0</v>
      </c>
      <c r="D17" s="42">
        <v>0</v>
      </c>
      <c r="E17" s="42">
        <v>0</v>
      </c>
      <c r="F17" s="42">
        <v>1.4792541142114318E-2</v>
      </c>
      <c r="G17" s="42">
        <v>0</v>
      </c>
      <c r="H17" s="42">
        <v>0</v>
      </c>
      <c r="I17" s="42">
        <v>0</v>
      </c>
      <c r="J17" s="42">
        <v>0</v>
      </c>
      <c r="K17" s="42">
        <v>8.0109806759675658E-3</v>
      </c>
      <c r="L17" s="42">
        <v>5.1197206677943627E-3</v>
      </c>
      <c r="M17" s="42">
        <v>0</v>
      </c>
      <c r="N17" s="42">
        <v>7.8482497507972246E-3</v>
      </c>
      <c r="O17" s="42">
        <v>5.003939519465872E-3</v>
      </c>
      <c r="P17" s="42">
        <v>7.4390172056402176E-3</v>
      </c>
      <c r="Q17" s="42">
        <v>3.4146203271344594E-3</v>
      </c>
      <c r="S17" s="43">
        <f>AVERAGE(B17:Q17)</f>
        <v>3.2268168305571265E-3</v>
      </c>
      <c r="T17" s="42">
        <f>STDEV(B17:Q17)</f>
        <v>4.4440380935233175E-3</v>
      </c>
    </row>
    <row r="18" spans="1:20" ht="15" x14ac:dyDescent="0.4">
      <c r="A18" s="36" t="s">
        <v>20</v>
      </c>
      <c r="B18" s="42">
        <v>0.9880255681903003</v>
      </c>
      <c r="C18" s="42">
        <v>0.97464850999023733</v>
      </c>
      <c r="D18" s="42">
        <v>0.96101216725839989</v>
      </c>
      <c r="E18" s="42">
        <v>0.97375430426718779</v>
      </c>
      <c r="F18" s="42">
        <v>0.96153073752793827</v>
      </c>
      <c r="G18" s="42">
        <v>0.96140316785783508</v>
      </c>
      <c r="H18" s="42">
        <v>0.989385467721974</v>
      </c>
      <c r="I18" s="42">
        <v>0.9934263477549361</v>
      </c>
      <c r="J18" s="42">
        <v>0.98847425246506049</v>
      </c>
      <c r="K18" s="42">
        <v>0.96205776023325584</v>
      </c>
      <c r="L18" s="42">
        <v>0.97179526723295273</v>
      </c>
      <c r="M18" s="42">
        <v>1.0025514879974546</v>
      </c>
      <c r="N18" s="42">
        <v>0.97078314274758937</v>
      </c>
      <c r="O18" s="42">
        <v>0.97273358429523404</v>
      </c>
      <c r="P18" s="42">
        <v>0.97944282247041092</v>
      </c>
      <c r="Q18" s="42">
        <v>0.98795300235257522</v>
      </c>
      <c r="S18" s="43">
        <f>AVERAGE(B18:Q18)</f>
        <v>0.97743609939770881</v>
      </c>
      <c r="T18" s="42">
        <f>STDEV(B18:Q18)</f>
        <v>1.2945174335150137E-2</v>
      </c>
    </row>
    <row r="19" spans="1:20" ht="15" x14ac:dyDescent="0.4">
      <c r="A19" s="36" t="s">
        <v>19</v>
      </c>
      <c r="B19" s="42">
        <v>2.1290796980095287E-2</v>
      </c>
      <c r="C19" s="42">
        <v>2.7148567109163954E-2</v>
      </c>
      <c r="D19" s="42">
        <v>4.7975574091532205E-2</v>
      </c>
      <c r="E19" s="42">
        <v>2.7812688175241407E-2</v>
      </c>
      <c r="F19" s="42">
        <v>3.892354924842626E-2</v>
      </c>
      <c r="G19" s="42">
        <v>4.9544227263204392E-2</v>
      </c>
      <c r="H19" s="42">
        <v>1.126181305233542E-2</v>
      </c>
      <c r="I19" s="42">
        <v>1.5071619136960193E-2</v>
      </c>
      <c r="J19" s="42">
        <v>4.8259670080439245E-3</v>
      </c>
      <c r="K19" s="42">
        <v>3.5350989329734343E-2</v>
      </c>
      <c r="L19" s="42">
        <v>3.4821548358553729E-2</v>
      </c>
      <c r="M19" s="42">
        <v>4.7948553623227046E-3</v>
      </c>
      <c r="N19" s="42">
        <v>3.4632887585141166E-2</v>
      </c>
      <c r="O19" s="42">
        <v>3.4034068119467499E-2</v>
      </c>
      <c r="P19" s="42">
        <v>2.496944944625375E-2</v>
      </c>
      <c r="Q19" s="42">
        <v>2.0556051917039901E-2</v>
      </c>
      <c r="S19" s="43">
        <f>AVERAGE(B19:Q19)</f>
        <v>2.7063415761469759E-2</v>
      </c>
      <c r="T19" s="42">
        <f>STDEV(B19:Q19)</f>
        <v>1.362017235220883E-2</v>
      </c>
    </row>
    <row r="20" spans="1:20" x14ac:dyDescent="0.4">
      <c r="A20" s="36" t="s">
        <v>5</v>
      </c>
      <c r="B20" s="42">
        <v>1.9647490780332113</v>
      </c>
      <c r="C20" s="42">
        <v>1.9527723406907418</v>
      </c>
      <c r="D20" s="42">
        <v>1.9522606529588895</v>
      </c>
      <c r="E20" s="42">
        <v>1.9642471499346099</v>
      </c>
      <c r="F20" s="42">
        <v>1.9479857962487952</v>
      </c>
      <c r="G20" s="42">
        <v>1.9330309832415491</v>
      </c>
      <c r="H20" s="42">
        <v>1.9590392327629602</v>
      </c>
      <c r="I20" s="42">
        <v>1.9445492330817553</v>
      </c>
      <c r="J20" s="42">
        <v>1.9551178492491055</v>
      </c>
      <c r="K20" s="42">
        <v>1.954299386259692</v>
      </c>
      <c r="L20" s="42">
        <v>1.9652004930211222</v>
      </c>
      <c r="M20" s="42">
        <v>1.9568658065624251</v>
      </c>
      <c r="N20" s="42">
        <v>1.9353425479971953</v>
      </c>
      <c r="O20" s="42">
        <v>1.9386583634789061</v>
      </c>
      <c r="P20" s="42">
        <v>1.9474641854310812</v>
      </c>
      <c r="Q20" s="42">
        <v>1.944757223822932</v>
      </c>
      <c r="S20" s="43">
        <f>AVERAGE(B20:Q20)</f>
        <v>1.9510212701734357</v>
      </c>
      <c r="T20" s="42">
        <f>STDEV(B20:Q20)</f>
        <v>1.0067473455662343E-2</v>
      </c>
    </row>
    <row r="21" spans="1:20" x14ac:dyDescent="0.4">
      <c r="A21" s="36" t="s">
        <v>7</v>
      </c>
      <c r="B21" s="42">
        <v>2.2185896619091216E-2</v>
      </c>
      <c r="C21" s="42">
        <v>2.0856012691149794E-2</v>
      </c>
      <c r="D21" s="42">
        <v>3.9729502760117476E-2</v>
      </c>
      <c r="E21" s="42">
        <v>2.6023900707528864E-2</v>
      </c>
      <c r="F21" s="42">
        <v>2.914991956793557E-2</v>
      </c>
      <c r="G21" s="42">
        <v>4.2286231683408497E-2</v>
      </c>
      <c r="H21" s="42">
        <v>3.1907603072284192E-2</v>
      </c>
      <c r="I21" s="42">
        <v>3.2323127111178955E-2</v>
      </c>
      <c r="J21" s="42">
        <v>3.1181698960510425E-2</v>
      </c>
      <c r="K21" s="42">
        <v>3.3625751480087444E-2</v>
      </c>
      <c r="L21" s="42">
        <v>3.132769071051654E-2</v>
      </c>
      <c r="M21" s="42">
        <v>3.0980679357718255E-2</v>
      </c>
      <c r="N21" s="42">
        <v>3.2942695326386044E-2</v>
      </c>
      <c r="O21" s="42">
        <v>3.0619223151385815E-2</v>
      </c>
      <c r="P21" s="42">
        <v>3.8311959108547983E-2</v>
      </c>
      <c r="Q21" s="42">
        <v>3.4141744845721994E-2</v>
      </c>
      <c r="S21" s="43">
        <f>AVERAGE(B21:Q21)</f>
        <v>3.1724602322098068E-2</v>
      </c>
      <c r="T21" s="42">
        <f>STDEV(B21:Q21)</f>
        <v>5.6616831284133197E-3</v>
      </c>
    </row>
    <row r="22" spans="1:20" x14ac:dyDescent="0.4">
      <c r="A22" s="36" t="s">
        <v>8</v>
      </c>
      <c r="B22" s="42">
        <v>1.2061605292965552E-2</v>
      </c>
      <c r="C22" s="42">
        <v>1.6040457432144259E-2</v>
      </c>
      <c r="D22" s="42">
        <v>1.0164940898373283E-2</v>
      </c>
      <c r="E22" s="42">
        <v>8.0716602707532319E-3</v>
      </c>
      <c r="F22" s="42">
        <v>1.2053404952975468E-2</v>
      </c>
      <c r="G22" s="42">
        <v>1.0795360474108577E-2</v>
      </c>
      <c r="H22" s="42">
        <v>1.22070899589816E-2</v>
      </c>
      <c r="I22" s="42">
        <v>1.3626035703303067E-2</v>
      </c>
      <c r="J22" s="42">
        <v>9.954807707058394E-3</v>
      </c>
      <c r="K22" s="42">
        <v>1.4566469859316309E-2</v>
      </c>
      <c r="L22" s="42">
        <v>1.1475164313697593E-2</v>
      </c>
      <c r="M22" s="42">
        <v>6.6505972949273875E-3</v>
      </c>
      <c r="N22" s="42">
        <v>7.809487407555357E-3</v>
      </c>
      <c r="O22" s="42">
        <v>1.0657663605104478E-2</v>
      </c>
      <c r="P22" s="42">
        <v>1.4359602722823632E-2</v>
      </c>
      <c r="Q22" s="42">
        <v>6.5622428580281904E-3</v>
      </c>
      <c r="S22" s="43">
        <f>AVERAGE(B22:Q22)</f>
        <v>1.1066036922007276E-2</v>
      </c>
      <c r="T22" s="42">
        <f>STDEV(B22:Q22)</f>
        <v>2.8222096795313396E-3</v>
      </c>
    </row>
    <row r="23" spans="1:20" x14ac:dyDescent="0.4">
      <c r="A23" s="36" t="s">
        <v>6</v>
      </c>
      <c r="B23" s="42">
        <v>1.1618994493708199E-3</v>
      </c>
      <c r="C23" s="42">
        <v>0</v>
      </c>
      <c r="D23" s="42">
        <v>0</v>
      </c>
      <c r="E23" s="42">
        <v>0</v>
      </c>
      <c r="F23" s="42">
        <v>0</v>
      </c>
      <c r="G23" s="42">
        <v>8.3114942852114976E-4</v>
      </c>
      <c r="H23" s="42">
        <v>7.4830893944281233E-4</v>
      </c>
      <c r="I23" s="42">
        <v>3.1870995932133258E-4</v>
      </c>
      <c r="J23" s="42">
        <v>7.4000536902068376E-4</v>
      </c>
      <c r="K23" s="42">
        <v>1.3775810305257309E-3</v>
      </c>
      <c r="L23" s="42">
        <v>2.0043319994669383E-3</v>
      </c>
      <c r="M23" s="42">
        <v>7.3523476349553261E-4</v>
      </c>
      <c r="N23" s="42">
        <v>1.3495975607531628E-3</v>
      </c>
      <c r="O23" s="42">
        <v>1.9590045537745161E-3</v>
      </c>
      <c r="P23" s="42">
        <v>1.0487575665833682E-4</v>
      </c>
      <c r="Q23" s="42">
        <v>1.6725052740606578E-3</v>
      </c>
      <c r="S23" s="43">
        <f>AVERAGE(B23:Q23)</f>
        <v>8.1270025527572956E-4</v>
      </c>
      <c r="T23" s="42">
        <f>STDEV(B23:Q23)</f>
        <v>7.1205310328068916E-4</v>
      </c>
    </row>
    <row r="24" spans="1:20" x14ac:dyDescent="0.4">
      <c r="A24" s="41" t="s">
        <v>4</v>
      </c>
      <c r="B24" s="39">
        <f>SUM(B15:B23)</f>
        <v>5.0037964806198145</v>
      </c>
      <c r="C24" s="39">
        <f>SUM(C15:C23)</f>
        <v>4.9945201173281815</v>
      </c>
      <c r="D24" s="39">
        <f>SUM(D15:D23)</f>
        <v>5.0048881545104011</v>
      </c>
      <c r="E24" s="39">
        <f>SUM(E15:E23)</f>
        <v>4.9995834351003197</v>
      </c>
      <c r="F24" s="39">
        <f>SUM(F15:F23)</f>
        <v>4.9966536954007932</v>
      </c>
      <c r="G24" s="39">
        <f>SUM(G15:G23)</f>
        <v>4.9964957123948768</v>
      </c>
      <c r="H24" s="39">
        <f>SUM(H15:H23)</f>
        <v>5.0025238837201256</v>
      </c>
      <c r="I24" s="39">
        <f>SUM(I15:I23)</f>
        <v>4.997838853851639</v>
      </c>
      <c r="J24" s="39">
        <f>SUM(J15:J23)</f>
        <v>4.9955167045606563</v>
      </c>
      <c r="K24" s="39">
        <f>SUM(K15:K23)</f>
        <v>5.0026348673353702</v>
      </c>
      <c r="L24" s="39">
        <f>SUM(L15:L23)</f>
        <v>5.0096752783970429</v>
      </c>
      <c r="M24" s="39">
        <f>SUM(M15:M23)</f>
        <v>5.0000779281310503</v>
      </c>
      <c r="N24" s="39">
        <f>SUM(N15:N23)</f>
        <v>4.9899554431966848</v>
      </c>
      <c r="O24" s="39">
        <f>SUM(O15:O23)</f>
        <v>4.9928444017432758</v>
      </c>
      <c r="P24" s="39">
        <f>SUM(P15:P23)</f>
        <v>5.0033970860192598</v>
      </c>
      <c r="Q24" s="39">
        <f>SUM(Q15:Q23)</f>
        <v>4.9962672071382155</v>
      </c>
      <c r="R24" s="41"/>
      <c r="S24" s="40">
        <f>AVERAGE(B24:Q24)</f>
        <v>4.9991668280904804</v>
      </c>
      <c r="T24" s="39">
        <f>STDEV(B24:Q24)</f>
        <v>5.100004401399248E-3</v>
      </c>
    </row>
    <row r="25" spans="1:20" ht="14.65" x14ac:dyDescent="0.5">
      <c r="A25" s="38" t="s">
        <v>34</v>
      </c>
    </row>
    <row r="26" spans="1:20" ht="14.65" x14ac:dyDescent="0.5">
      <c r="A26" s="38" t="s">
        <v>37</v>
      </c>
    </row>
  </sheetData>
  <mergeCells count="1">
    <mergeCell ref="A1:T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workbookViewId="0">
      <selection activeCell="I16" sqref="I16"/>
    </sheetView>
  </sheetViews>
  <sheetFormatPr defaultColWidth="9.1328125" defaultRowHeight="14.25" x14ac:dyDescent="0.45"/>
  <cols>
    <col min="1" max="1" width="7.3984375" style="24" customWidth="1"/>
    <col min="2" max="16" width="6.3984375" style="25" customWidth="1"/>
    <col min="17" max="17" width="1.86328125" style="25" customWidth="1"/>
    <col min="18" max="19" width="7.1328125" style="25" customWidth="1"/>
    <col min="20" max="16384" width="9.1328125" style="10"/>
  </cols>
  <sheetData>
    <row r="1" spans="1:19" x14ac:dyDescent="0.45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11" customFormat="1" x14ac:dyDescent="0.45">
      <c r="A2" s="1" t="s">
        <v>18</v>
      </c>
      <c r="B2" s="5">
        <v>1</v>
      </c>
      <c r="C2" s="5">
        <v>6</v>
      </c>
      <c r="D2" s="5">
        <v>9</v>
      </c>
      <c r="E2" s="5">
        <v>10</v>
      </c>
      <c r="F2" s="5">
        <v>11</v>
      </c>
      <c r="G2" s="5">
        <v>12</v>
      </c>
      <c r="H2" s="5">
        <v>18</v>
      </c>
      <c r="I2" s="5">
        <v>19</v>
      </c>
      <c r="J2" s="5">
        <v>20</v>
      </c>
      <c r="K2" s="5">
        <v>21</v>
      </c>
      <c r="L2" s="5">
        <v>22</v>
      </c>
      <c r="M2" s="5">
        <v>25</v>
      </c>
      <c r="N2" s="5">
        <v>27</v>
      </c>
      <c r="O2" s="5">
        <v>28</v>
      </c>
      <c r="P2" s="5">
        <v>30</v>
      </c>
      <c r="Q2" s="1"/>
      <c r="R2" s="1" t="s">
        <v>16</v>
      </c>
      <c r="S2" s="1" t="s">
        <v>17</v>
      </c>
    </row>
    <row r="3" spans="1:19" ht="14.65" x14ac:dyDescent="0.5">
      <c r="A3" s="26" t="s">
        <v>21</v>
      </c>
      <c r="B3" s="27">
        <v>13.81</v>
      </c>
      <c r="C3" s="27">
        <v>12.61</v>
      </c>
      <c r="D3" s="27">
        <v>14.75</v>
      </c>
      <c r="E3" s="27">
        <v>12.74</v>
      </c>
      <c r="F3" s="27">
        <v>12.77</v>
      </c>
      <c r="G3" s="27">
        <v>17.41</v>
      </c>
      <c r="H3" s="27">
        <v>16.760000000000002</v>
      </c>
      <c r="I3" s="27">
        <v>15.74</v>
      </c>
      <c r="J3" s="27">
        <v>16.07</v>
      </c>
      <c r="K3" s="27">
        <v>16.559999999999999</v>
      </c>
      <c r="L3" s="27">
        <v>16.02</v>
      </c>
      <c r="M3" s="27">
        <v>12.53</v>
      </c>
      <c r="N3" s="27">
        <v>12.46</v>
      </c>
      <c r="O3" s="27">
        <v>13.67</v>
      </c>
      <c r="P3" s="27">
        <v>12.42</v>
      </c>
      <c r="Q3" s="27"/>
      <c r="R3" s="28">
        <f t="shared" ref="R3:R10" si="0">AVERAGE(B3:P3)</f>
        <v>14.421333333333333</v>
      </c>
      <c r="S3" s="27">
        <f t="shared" ref="S3:S13" si="1">STDEV(B3:P3)</f>
        <v>1.8380574632190507</v>
      </c>
    </row>
    <row r="4" spans="1:19" ht="14.65" x14ac:dyDescent="0.5">
      <c r="A4" s="12" t="s">
        <v>22</v>
      </c>
      <c r="B4" s="6">
        <v>20.71</v>
      </c>
      <c r="C4" s="6">
        <v>21.92</v>
      </c>
      <c r="D4" s="6">
        <v>19.84</v>
      </c>
      <c r="E4" s="6">
        <v>21.91</v>
      </c>
      <c r="F4" s="6">
        <v>22.13</v>
      </c>
      <c r="G4" s="6">
        <v>15.93</v>
      </c>
      <c r="H4" s="6">
        <v>18.43</v>
      </c>
      <c r="I4" s="6">
        <v>18.7</v>
      </c>
      <c r="J4" s="6">
        <v>18.37</v>
      </c>
      <c r="K4" s="6">
        <v>16.329999999999998</v>
      </c>
      <c r="L4" s="6">
        <v>16.61</v>
      </c>
      <c r="M4" s="6">
        <v>22.09</v>
      </c>
      <c r="N4" s="6">
        <v>22.49</v>
      </c>
      <c r="O4" s="6">
        <v>20.69</v>
      </c>
      <c r="P4" s="6">
        <v>22.65</v>
      </c>
      <c r="Q4" s="6"/>
      <c r="R4" s="13">
        <f t="shared" si="0"/>
        <v>19.920000000000002</v>
      </c>
      <c r="S4" s="6">
        <f t="shared" si="1"/>
        <v>2.3710998050934711</v>
      </c>
    </row>
    <row r="5" spans="1:19" ht="14.65" x14ac:dyDescent="0.5">
      <c r="A5" s="12" t="s">
        <v>23</v>
      </c>
      <c r="B5" s="6">
        <v>7.7100000000000002E-2</v>
      </c>
      <c r="C5" s="6">
        <v>3.9899999999999998E-2</v>
      </c>
      <c r="D5" s="6">
        <v>2.7400000000000001E-2</v>
      </c>
      <c r="E5" s="6">
        <v>7.0699999999999999E-2</v>
      </c>
      <c r="F5" s="6" t="s">
        <v>32</v>
      </c>
      <c r="G5" s="6" t="s">
        <v>32</v>
      </c>
      <c r="H5" s="6" t="s">
        <v>32</v>
      </c>
      <c r="I5" s="6" t="s">
        <v>32</v>
      </c>
      <c r="J5" s="6" t="s">
        <v>32</v>
      </c>
      <c r="K5" s="6" t="s">
        <v>32</v>
      </c>
      <c r="L5" s="6">
        <v>3.6999999999999998E-2</v>
      </c>
      <c r="M5" s="6">
        <v>1.5599999999999999E-2</v>
      </c>
      <c r="N5" s="6">
        <v>2.76E-2</v>
      </c>
      <c r="O5" s="6">
        <v>7.0699999999999999E-2</v>
      </c>
      <c r="P5" s="6" t="s">
        <v>32</v>
      </c>
      <c r="Q5" s="6"/>
      <c r="R5" s="13">
        <f t="shared" si="0"/>
        <v>4.5749999999999999E-2</v>
      </c>
      <c r="S5" s="6">
        <f t="shared" si="1"/>
        <v>2.3645537180859919E-2</v>
      </c>
    </row>
    <row r="6" spans="1:19" ht="14.65" x14ac:dyDescent="0.5">
      <c r="A6" s="12" t="s">
        <v>24</v>
      </c>
      <c r="B6" s="6">
        <v>2.9399999999999999E-2</v>
      </c>
      <c r="C6" s="6" t="s">
        <v>32</v>
      </c>
      <c r="D6" s="6" t="s">
        <v>32</v>
      </c>
      <c r="E6" s="6" t="s">
        <v>32</v>
      </c>
      <c r="F6" s="6" t="s">
        <v>32</v>
      </c>
      <c r="G6" s="6" t="s">
        <v>32</v>
      </c>
      <c r="H6" s="6" t="s">
        <v>32</v>
      </c>
      <c r="I6" s="6">
        <v>3.4799999999999998E-2</v>
      </c>
      <c r="J6" s="6" t="s">
        <v>32</v>
      </c>
      <c r="K6" s="6" t="s">
        <v>32</v>
      </c>
      <c r="L6" s="6" t="s">
        <v>32</v>
      </c>
      <c r="M6" s="6" t="s">
        <v>32</v>
      </c>
      <c r="N6" s="6" t="s">
        <v>32</v>
      </c>
      <c r="O6" s="6">
        <v>7.1000000000000004E-3</v>
      </c>
      <c r="P6" s="6" t="s">
        <v>32</v>
      </c>
      <c r="Q6" s="6"/>
      <c r="R6" s="13">
        <f t="shared" si="0"/>
        <v>2.3766666666666662E-2</v>
      </c>
      <c r="S6" s="6">
        <f t="shared" si="1"/>
        <v>1.468411840504337E-2</v>
      </c>
    </row>
    <row r="7" spans="1:19" ht="14.65" x14ac:dyDescent="0.5">
      <c r="A7" s="12" t="s">
        <v>25</v>
      </c>
      <c r="B7" s="6">
        <v>0.14319999999999999</v>
      </c>
      <c r="C7" s="6">
        <v>5.79E-2</v>
      </c>
      <c r="D7" s="6">
        <v>4.7199999999999999E-2</v>
      </c>
      <c r="E7" s="6">
        <v>0</v>
      </c>
      <c r="F7" s="6">
        <v>0</v>
      </c>
      <c r="G7" s="6">
        <v>0.1759</v>
      </c>
      <c r="H7" s="6">
        <v>0</v>
      </c>
      <c r="I7" s="6">
        <v>6.0400000000000002E-2</v>
      </c>
      <c r="J7" s="6">
        <v>5.4999999999999997E-3</v>
      </c>
      <c r="K7" s="6">
        <v>0.59209999999999996</v>
      </c>
      <c r="L7" s="6">
        <v>0.60909999999999997</v>
      </c>
      <c r="M7" s="6">
        <v>0</v>
      </c>
      <c r="N7" s="6">
        <v>0.13689999999999999</v>
      </c>
      <c r="O7" s="6">
        <v>9.9699999999999997E-2</v>
      </c>
      <c r="P7" s="6">
        <v>7.7700000000000005E-2</v>
      </c>
      <c r="Q7" s="6"/>
      <c r="R7" s="13">
        <f t="shared" si="0"/>
        <v>0.13370666666666667</v>
      </c>
      <c r="S7" s="6">
        <f t="shared" si="1"/>
        <v>0.19799852620904118</v>
      </c>
    </row>
    <row r="8" spans="1:19" ht="14.65" x14ac:dyDescent="0.5">
      <c r="A8" s="12" t="s">
        <v>26</v>
      </c>
      <c r="B8" s="6">
        <v>12.06</v>
      </c>
      <c r="C8" s="6">
        <v>12.18</v>
      </c>
      <c r="D8" s="6">
        <v>11.96</v>
      </c>
      <c r="E8" s="6">
        <v>12.2</v>
      </c>
      <c r="F8" s="6">
        <v>12.44</v>
      </c>
      <c r="G8" s="6">
        <v>12.83</v>
      </c>
      <c r="H8" s="6">
        <v>12.31</v>
      </c>
      <c r="I8" s="6">
        <v>12.91</v>
      </c>
      <c r="J8" s="6">
        <v>12.56</v>
      </c>
      <c r="K8" s="6">
        <v>12.18</v>
      </c>
      <c r="L8" s="6">
        <v>12.36</v>
      </c>
      <c r="M8" s="6">
        <v>11.99</v>
      </c>
      <c r="N8" s="6">
        <v>12.05</v>
      </c>
      <c r="O8" s="6">
        <v>11.87</v>
      </c>
      <c r="P8" s="6">
        <v>12.44</v>
      </c>
      <c r="Q8" s="6"/>
      <c r="R8" s="13">
        <f t="shared" si="0"/>
        <v>12.289333333333335</v>
      </c>
      <c r="S8" s="6">
        <f t="shared" si="1"/>
        <v>0.3067448140594734</v>
      </c>
    </row>
    <row r="9" spans="1:19" ht="14.65" x14ac:dyDescent="0.5">
      <c r="A9" s="12" t="s">
        <v>27</v>
      </c>
      <c r="B9" s="6">
        <v>3.8399999999999997E-2</v>
      </c>
      <c r="C9" s="6">
        <v>0.20469999999999999</v>
      </c>
      <c r="D9" s="6">
        <v>0.33329999999999999</v>
      </c>
      <c r="E9" s="6">
        <v>0.17249999999999999</v>
      </c>
      <c r="F9" s="6">
        <v>0.1406</v>
      </c>
      <c r="G9" s="6">
        <v>0.3987</v>
      </c>
      <c r="H9" s="6">
        <v>0.4113</v>
      </c>
      <c r="I9" s="6">
        <v>0.1862</v>
      </c>
      <c r="J9" s="6">
        <v>0.38529999999999998</v>
      </c>
      <c r="K9" s="6">
        <v>0.27579999999999999</v>
      </c>
      <c r="L9" s="6">
        <v>0.37830000000000003</v>
      </c>
      <c r="M9" s="6">
        <v>0.12139999999999999</v>
      </c>
      <c r="N9" s="6">
        <v>0.2301</v>
      </c>
      <c r="O9" s="6">
        <v>0.26250000000000001</v>
      </c>
      <c r="P9" s="6">
        <v>0.30669999999999997</v>
      </c>
      <c r="Q9" s="6"/>
      <c r="R9" s="13">
        <f t="shared" si="0"/>
        <v>0.25638666666666665</v>
      </c>
      <c r="S9" s="6">
        <f t="shared" si="1"/>
        <v>0.11309473188859144</v>
      </c>
    </row>
    <row r="10" spans="1:19" ht="14.65" x14ac:dyDescent="0.5">
      <c r="A10" s="12" t="s">
        <v>28</v>
      </c>
      <c r="B10" s="6" t="s">
        <v>32</v>
      </c>
      <c r="C10" s="6" t="s">
        <v>32</v>
      </c>
      <c r="D10" s="6" t="s">
        <v>32</v>
      </c>
      <c r="E10" s="6" t="s">
        <v>32</v>
      </c>
      <c r="F10" s="6">
        <v>4.0399999999999998E-2</v>
      </c>
      <c r="G10" s="6" t="s">
        <v>32</v>
      </c>
      <c r="H10" s="6" t="s">
        <v>32</v>
      </c>
      <c r="I10" s="6">
        <v>0.1082</v>
      </c>
      <c r="J10" s="6">
        <v>2.9600000000000001E-2</v>
      </c>
      <c r="K10" s="6" t="s">
        <v>32</v>
      </c>
      <c r="L10" s="6">
        <v>3.3599999999999998E-2</v>
      </c>
      <c r="M10" s="6">
        <v>1.7600000000000001E-2</v>
      </c>
      <c r="N10" s="6" t="s">
        <v>32</v>
      </c>
      <c r="O10" s="6">
        <v>2.29E-2</v>
      </c>
      <c r="P10" s="6" t="s">
        <v>32</v>
      </c>
      <c r="Q10" s="6"/>
      <c r="R10" s="13">
        <f t="shared" si="0"/>
        <v>4.2050000000000004E-2</v>
      </c>
      <c r="S10" s="6">
        <f t="shared" si="1"/>
        <v>3.3375065543006802E-2</v>
      </c>
    </row>
    <row r="11" spans="1:19" x14ac:dyDescent="0.45">
      <c r="A11" s="12" t="s">
        <v>0</v>
      </c>
      <c r="B11" s="6">
        <v>47.86</v>
      </c>
      <c r="C11" s="6">
        <v>48.76</v>
      </c>
      <c r="D11" s="6">
        <v>48.71</v>
      </c>
      <c r="E11" s="6">
        <v>49.33</v>
      </c>
      <c r="F11" s="6">
        <v>49.01</v>
      </c>
      <c r="G11" s="6">
        <v>49.2</v>
      </c>
      <c r="H11" s="6">
        <v>48.98</v>
      </c>
      <c r="I11" s="6">
        <v>47.91</v>
      </c>
      <c r="J11" s="6">
        <v>48.97</v>
      </c>
      <c r="K11" s="6">
        <v>48.34</v>
      </c>
      <c r="L11" s="6">
        <v>48.3</v>
      </c>
      <c r="M11" s="6">
        <v>48.81</v>
      </c>
      <c r="N11" s="6">
        <v>49.18</v>
      </c>
      <c r="O11" s="6">
        <v>47.44</v>
      </c>
      <c r="P11" s="6">
        <v>49.62</v>
      </c>
      <c r="Q11" s="6"/>
      <c r="R11" s="13">
        <f t="shared" ref="R11:R17" si="2">AVERAGE(B11:P11)</f>
        <v>48.694666666666663</v>
      </c>
      <c r="S11" s="6">
        <f t="shared" si="1"/>
        <v>0.60906094776733011</v>
      </c>
    </row>
    <row r="12" spans="1:19" x14ac:dyDescent="0.45">
      <c r="A12" s="12" t="s">
        <v>2</v>
      </c>
      <c r="B12" s="6">
        <v>1.57</v>
      </c>
      <c r="C12" s="6">
        <v>0.97040000000000004</v>
      </c>
      <c r="D12" s="6">
        <v>1.32</v>
      </c>
      <c r="E12" s="6">
        <v>0.99129999999999996</v>
      </c>
      <c r="F12" s="6">
        <v>0.96660000000000001</v>
      </c>
      <c r="G12" s="6">
        <v>1.35</v>
      </c>
      <c r="H12" s="6">
        <v>0.93169999999999997</v>
      </c>
      <c r="I12" s="6">
        <v>1.51</v>
      </c>
      <c r="J12" s="6">
        <v>0.82389999999999997</v>
      </c>
      <c r="K12" s="6">
        <v>2.29</v>
      </c>
      <c r="L12" s="6">
        <v>2.29</v>
      </c>
      <c r="M12" s="6">
        <v>0.83230000000000004</v>
      </c>
      <c r="N12" s="6">
        <v>0.88390000000000002</v>
      </c>
      <c r="O12" s="6">
        <v>1.4</v>
      </c>
      <c r="P12" s="6">
        <v>0.91320000000000001</v>
      </c>
      <c r="Q12" s="6"/>
      <c r="R12" s="13">
        <f>AVERAGE(B12:P12)</f>
        <v>1.2695533333333333</v>
      </c>
      <c r="S12" s="6">
        <f t="shared" si="1"/>
        <v>0.4851432231335211</v>
      </c>
    </row>
    <row r="13" spans="1:19" x14ac:dyDescent="0.45">
      <c r="A13" s="12" t="s">
        <v>3</v>
      </c>
      <c r="B13" s="6">
        <v>1.55</v>
      </c>
      <c r="C13" s="6">
        <v>0.90700000000000003</v>
      </c>
      <c r="D13" s="6">
        <v>1.1695</v>
      </c>
      <c r="E13" s="6">
        <v>1.0002</v>
      </c>
      <c r="F13" s="6">
        <v>0.99460000000000004</v>
      </c>
      <c r="G13" s="6">
        <v>0.63490000000000002</v>
      </c>
      <c r="H13" s="6">
        <v>0.95530000000000004</v>
      </c>
      <c r="I13" s="6">
        <v>1.0952</v>
      </c>
      <c r="J13" s="6">
        <v>0.76049999999999995</v>
      </c>
      <c r="K13" s="6">
        <v>0.92669999999999997</v>
      </c>
      <c r="L13" s="6">
        <v>1.0148999999999999</v>
      </c>
      <c r="M13" s="6">
        <v>0.98060000000000003</v>
      </c>
      <c r="N13" s="6">
        <v>1.0347999999999999</v>
      </c>
      <c r="O13" s="6">
        <v>1.54</v>
      </c>
      <c r="P13" s="6">
        <v>0.93400000000000005</v>
      </c>
      <c r="Q13" s="6"/>
      <c r="R13" s="13">
        <f>AVERAGE(B13:P13)</f>
        <v>1.0332133333333335</v>
      </c>
      <c r="S13" s="6">
        <f t="shared" si="1"/>
        <v>0.2432252420719361</v>
      </c>
    </row>
    <row r="14" spans="1:19" x14ac:dyDescent="0.45">
      <c r="A14" s="12" t="s">
        <v>1</v>
      </c>
      <c r="B14" s="6">
        <v>0.11</v>
      </c>
      <c r="C14" s="6">
        <v>3.5799999999999998E-2</v>
      </c>
      <c r="D14" s="6">
        <v>5.5800000000000002E-2</v>
      </c>
      <c r="E14" s="6">
        <v>3.2399999999999998E-2</v>
      </c>
      <c r="F14" s="6">
        <v>3.1199999999999999E-2</v>
      </c>
      <c r="G14" s="6">
        <v>6.3E-3</v>
      </c>
      <c r="H14" s="6">
        <v>1.8E-3</v>
      </c>
      <c r="I14" s="6">
        <v>5.1299999999999998E-2</v>
      </c>
      <c r="J14" s="6">
        <v>4.4000000000000003E-3</v>
      </c>
      <c r="K14" s="6">
        <v>4.8300000000000003E-2</v>
      </c>
      <c r="L14" s="6">
        <v>3.73E-2</v>
      </c>
      <c r="M14" s="6">
        <v>1.72E-2</v>
      </c>
      <c r="N14" s="6">
        <v>2.9600000000000001E-2</v>
      </c>
      <c r="O14" s="6">
        <v>0</v>
      </c>
      <c r="P14" s="6">
        <v>3.0599999999999999E-2</v>
      </c>
      <c r="Q14" s="6"/>
      <c r="R14" s="13">
        <f t="shared" si="2"/>
        <v>3.2800000000000003E-2</v>
      </c>
      <c r="S14" s="6">
        <f t="shared" ref="S14:S32" si="3">STDEV(B14:P14)</f>
        <v>2.7912362852327632E-2</v>
      </c>
    </row>
    <row r="15" spans="1:19" ht="14.65" x14ac:dyDescent="0.5">
      <c r="A15" s="12" t="s">
        <v>30</v>
      </c>
      <c r="B15" s="6">
        <v>3.8300000000000001E-2</v>
      </c>
      <c r="C15" s="6" t="s">
        <v>32</v>
      </c>
      <c r="D15" s="6" t="s">
        <v>32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32</v>
      </c>
      <c r="J15" s="6">
        <v>1.5599999999999999E-2</v>
      </c>
      <c r="K15" s="6" t="s">
        <v>32</v>
      </c>
      <c r="L15" s="6" t="s">
        <v>32</v>
      </c>
      <c r="M15" s="6">
        <v>3.7900000000000003E-2</v>
      </c>
      <c r="N15" s="6">
        <v>1.95E-2</v>
      </c>
      <c r="O15" s="6">
        <v>1.4999999999999999E-2</v>
      </c>
      <c r="P15" s="6" t="s">
        <v>32</v>
      </c>
      <c r="Q15" s="6"/>
      <c r="R15" s="13">
        <f>AVERAGE(B15:P15)</f>
        <v>2.5260000000000005E-2</v>
      </c>
      <c r="S15" s="6">
        <f>STDEV(B15:P15)</f>
        <v>1.1848755208881637E-2</v>
      </c>
    </row>
    <row r="16" spans="1:19" s="16" customFormat="1" ht="14.65" x14ac:dyDescent="0.5">
      <c r="A16" s="14" t="s">
        <v>31</v>
      </c>
      <c r="B16" s="7">
        <f t="shared" ref="B16:P16" si="4">100-SUM(B3:B15)</f>
        <v>2.0035999999999916</v>
      </c>
      <c r="C16" s="7">
        <f t="shared" si="4"/>
        <v>2.3143000000000029</v>
      </c>
      <c r="D16" s="7">
        <f t="shared" si="4"/>
        <v>1.7867999999999995</v>
      </c>
      <c r="E16" s="7">
        <f t="shared" si="4"/>
        <v>1.5529000000000082</v>
      </c>
      <c r="F16" s="7">
        <f t="shared" si="4"/>
        <v>1.4766000000000048</v>
      </c>
      <c r="G16" s="7">
        <f t="shared" si="4"/>
        <v>2.0641999999999996</v>
      </c>
      <c r="H16" s="7">
        <f t="shared" si="4"/>
        <v>1.2198999999999955</v>
      </c>
      <c r="I16" s="7">
        <f t="shared" si="4"/>
        <v>1.6938999999999993</v>
      </c>
      <c r="J16" s="7">
        <f t="shared" si="4"/>
        <v>2.0052000000000021</v>
      </c>
      <c r="K16" s="7">
        <f t="shared" si="4"/>
        <v>2.457099999999997</v>
      </c>
      <c r="L16" s="7">
        <f t="shared" si="4"/>
        <v>2.3098000000000098</v>
      </c>
      <c r="M16" s="7">
        <f t="shared" si="4"/>
        <v>2.5574000000000012</v>
      </c>
      <c r="N16" s="7">
        <f t="shared" si="4"/>
        <v>1.4575999999999993</v>
      </c>
      <c r="O16" s="7">
        <f t="shared" si="4"/>
        <v>2.912099999999981</v>
      </c>
      <c r="P16" s="7">
        <f t="shared" si="4"/>
        <v>0.60779999999999745</v>
      </c>
      <c r="Q16" s="7"/>
      <c r="R16" s="15">
        <f>AVERAGE(B16:P16)</f>
        <v>1.8946133333333326</v>
      </c>
      <c r="S16" s="7">
        <f>STDEV(B16:P16)</f>
        <v>0.5878447643318595</v>
      </c>
    </row>
    <row r="17" spans="1:19" s="17" customFormat="1" x14ac:dyDescent="0.45">
      <c r="A17" s="29" t="s">
        <v>29</v>
      </c>
      <c r="B17" s="8">
        <f t="shared" ref="B17:P17" si="5">SUM(B3:B15)</f>
        <v>97.996400000000008</v>
      </c>
      <c r="C17" s="8">
        <f t="shared" si="5"/>
        <v>97.685699999999997</v>
      </c>
      <c r="D17" s="8">
        <f t="shared" si="5"/>
        <v>98.213200000000001</v>
      </c>
      <c r="E17" s="8">
        <f t="shared" si="5"/>
        <v>98.447099999999992</v>
      </c>
      <c r="F17" s="8">
        <f t="shared" si="5"/>
        <v>98.523399999999995</v>
      </c>
      <c r="G17" s="8">
        <f t="shared" si="5"/>
        <v>97.9358</v>
      </c>
      <c r="H17" s="8">
        <f t="shared" si="5"/>
        <v>98.780100000000004</v>
      </c>
      <c r="I17" s="8">
        <f t="shared" si="5"/>
        <v>98.306100000000001</v>
      </c>
      <c r="J17" s="8">
        <f t="shared" si="5"/>
        <v>97.994799999999998</v>
      </c>
      <c r="K17" s="8">
        <f t="shared" si="5"/>
        <v>97.542900000000003</v>
      </c>
      <c r="L17" s="8">
        <f t="shared" si="5"/>
        <v>97.69019999999999</v>
      </c>
      <c r="M17" s="8">
        <f t="shared" si="5"/>
        <v>97.442599999999999</v>
      </c>
      <c r="N17" s="8">
        <f t="shared" si="5"/>
        <v>98.542400000000001</v>
      </c>
      <c r="O17" s="8">
        <f t="shared" si="5"/>
        <v>97.087900000000019</v>
      </c>
      <c r="P17" s="8">
        <f t="shared" si="5"/>
        <v>99.392200000000003</v>
      </c>
      <c r="Q17" s="8"/>
      <c r="R17" s="9">
        <f t="shared" si="2"/>
        <v>98.105386666666661</v>
      </c>
      <c r="S17" s="8">
        <f t="shared" si="3"/>
        <v>0.58784476433185917</v>
      </c>
    </row>
    <row r="18" spans="1:19" x14ac:dyDescent="0.45">
      <c r="A18" s="18" t="s">
        <v>33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21"/>
      <c r="S18" s="2"/>
    </row>
    <row r="19" spans="1:19" x14ac:dyDescent="0.45">
      <c r="A19" s="26" t="s">
        <v>14</v>
      </c>
      <c r="B19" s="30">
        <v>0.91900000000000004</v>
      </c>
      <c r="C19" s="30">
        <v>0.84499999999999997</v>
      </c>
      <c r="D19" s="30">
        <v>0.97799999999999998</v>
      </c>
      <c r="E19" s="30">
        <v>0.85</v>
      </c>
      <c r="F19" s="30">
        <v>0.84799999999999998</v>
      </c>
      <c r="G19" s="30">
        <v>1.149</v>
      </c>
      <c r="H19" s="30">
        <v>1.0900000000000001</v>
      </c>
      <c r="I19" s="30">
        <v>1.032</v>
      </c>
      <c r="J19" s="30">
        <v>1.0580000000000001</v>
      </c>
      <c r="K19" s="30">
        <v>1.1040000000000001</v>
      </c>
      <c r="L19" s="30">
        <v>1.0680000000000001</v>
      </c>
      <c r="M19" s="30">
        <v>0.84399999999999997</v>
      </c>
      <c r="N19" s="30">
        <v>0.82799999999999996</v>
      </c>
      <c r="O19" s="30">
        <v>0.91700000000000004</v>
      </c>
      <c r="P19" s="30">
        <v>0.82</v>
      </c>
      <c r="Q19" s="31"/>
      <c r="R19" s="32">
        <f>AVERAGE(B19:P19)</f>
        <v>0.95666666666666667</v>
      </c>
      <c r="S19" s="30">
        <f>STDEV(B19:P19)</f>
        <v>0.1170608307472592</v>
      </c>
    </row>
    <row r="20" spans="1:19" x14ac:dyDescent="0.45">
      <c r="A20" s="12" t="s">
        <v>13</v>
      </c>
      <c r="B20" s="2">
        <v>1.0900000000000001</v>
      </c>
      <c r="C20" s="2">
        <v>1.163</v>
      </c>
      <c r="D20" s="2">
        <v>1.0409999999999999</v>
      </c>
      <c r="E20" s="2">
        <v>1.157</v>
      </c>
      <c r="F20" s="2">
        <v>1.163</v>
      </c>
      <c r="G20" s="2">
        <v>0.83199999999999996</v>
      </c>
      <c r="H20" s="2">
        <v>0.94899999999999995</v>
      </c>
      <c r="I20" s="2">
        <v>0.97</v>
      </c>
      <c r="J20" s="2">
        <v>0.95699999999999996</v>
      </c>
      <c r="K20" s="2">
        <v>0.86099999999999999</v>
      </c>
      <c r="L20" s="2">
        <v>0.876</v>
      </c>
      <c r="M20" s="2">
        <v>1.177</v>
      </c>
      <c r="N20" s="2">
        <v>1.1830000000000001</v>
      </c>
      <c r="O20" s="2">
        <v>1.0980000000000001</v>
      </c>
      <c r="P20" s="2">
        <v>1.1830000000000001</v>
      </c>
      <c r="Q20" s="20"/>
      <c r="R20" s="21">
        <f t="shared" ref="R20:R32" si="6">AVERAGE(B20:P20)</f>
        <v>1.0466666666666666</v>
      </c>
      <c r="S20" s="2">
        <f t="shared" si="3"/>
        <v>0.12847549330884933</v>
      </c>
    </row>
    <row r="21" spans="1:19" x14ac:dyDescent="0.45">
      <c r="A21" s="12" t="s">
        <v>15</v>
      </c>
      <c r="B21" s="2">
        <v>6.6E-3</v>
      </c>
      <c r="C21" s="2">
        <v>3.3999999999999998E-3</v>
      </c>
      <c r="D21" s="2">
        <v>2.3E-3</v>
      </c>
      <c r="E21" s="2">
        <v>6.0000000000000001E-3</v>
      </c>
      <c r="F21" s="2">
        <v>5.9999999999999995E-4</v>
      </c>
      <c r="G21" s="2">
        <v>8.0000000000000004E-4</v>
      </c>
      <c r="H21" s="2">
        <v>6.9999999999999999E-4</v>
      </c>
      <c r="I21" s="2">
        <v>4.0000000000000002E-4</v>
      </c>
      <c r="J21" s="2">
        <v>5.0000000000000001E-4</v>
      </c>
      <c r="K21" s="2">
        <v>2.9999999999999997E-4</v>
      </c>
      <c r="L21" s="2">
        <v>3.2000000000000002E-3</v>
      </c>
      <c r="M21" s="2">
        <v>1.2999999999999999E-3</v>
      </c>
      <c r="N21" s="2">
        <v>2.3999999999999998E-3</v>
      </c>
      <c r="O21" s="2">
        <v>6.1000000000000004E-3</v>
      </c>
      <c r="P21" s="2">
        <v>0</v>
      </c>
      <c r="Q21" s="20"/>
      <c r="R21" s="21">
        <f>AVERAGE(B21:P21)</f>
        <v>2.3066666666666665E-3</v>
      </c>
      <c r="S21" s="2">
        <f>STDEV(B21:P21)</f>
        <v>2.2911215801956243E-3</v>
      </c>
    </row>
    <row r="22" spans="1:19" x14ac:dyDescent="0.45">
      <c r="A22" s="12" t="s">
        <v>12</v>
      </c>
      <c r="B22" s="2">
        <v>2.2000000000000001E-3</v>
      </c>
      <c r="C22" s="2">
        <v>0</v>
      </c>
      <c r="D22" s="2">
        <v>8.9999999999999998E-4</v>
      </c>
      <c r="E22" s="2">
        <v>4.0000000000000002E-4</v>
      </c>
      <c r="F22" s="2">
        <v>0</v>
      </c>
      <c r="G22" s="2">
        <v>5.9999999999999995E-4</v>
      </c>
      <c r="H22" s="2">
        <v>1E-4</v>
      </c>
      <c r="I22" s="2">
        <v>2.5999999999999999E-3</v>
      </c>
      <c r="J22" s="2">
        <v>5.0000000000000001E-4</v>
      </c>
      <c r="K22" s="2">
        <v>0</v>
      </c>
      <c r="L22" s="2">
        <v>0</v>
      </c>
      <c r="M22" s="2">
        <v>0</v>
      </c>
      <c r="N22" s="2">
        <v>0</v>
      </c>
      <c r="O22" s="2">
        <v>5.0000000000000001E-4</v>
      </c>
      <c r="P22" s="2">
        <v>0</v>
      </c>
      <c r="Q22" s="20"/>
      <c r="R22" s="21">
        <f>AVERAGE(B22:P22)</f>
        <v>5.2000000000000006E-4</v>
      </c>
      <c r="S22" s="2">
        <f>STDEV(B22:P22)</f>
        <v>8.1870978636249003E-4</v>
      </c>
    </row>
    <row r="23" spans="1:19" x14ac:dyDescent="0.45">
      <c r="A23" s="12" t="s">
        <v>9</v>
      </c>
      <c r="B23" s="2">
        <v>1.44E-2</v>
      </c>
      <c r="C23" s="2">
        <v>5.8999999999999999E-3</v>
      </c>
      <c r="D23" s="2">
        <v>4.7000000000000002E-3</v>
      </c>
      <c r="E23" s="2">
        <v>0</v>
      </c>
      <c r="F23" s="2">
        <v>0</v>
      </c>
      <c r="G23" s="2">
        <v>1.7600000000000001E-2</v>
      </c>
      <c r="H23" s="2">
        <v>0</v>
      </c>
      <c r="I23" s="2">
        <v>6.0000000000000001E-3</v>
      </c>
      <c r="J23" s="2">
        <v>5.0000000000000001E-4</v>
      </c>
      <c r="K23" s="2">
        <v>5.9700000000000003E-2</v>
      </c>
      <c r="L23" s="2">
        <v>6.1499999999999999E-2</v>
      </c>
      <c r="M23" s="2">
        <v>0</v>
      </c>
      <c r="N23" s="2">
        <v>1.38E-2</v>
      </c>
      <c r="O23" s="2">
        <v>1.01E-2</v>
      </c>
      <c r="P23" s="2">
        <v>7.7999999999999996E-3</v>
      </c>
      <c r="Q23" s="20"/>
      <c r="R23" s="21">
        <f>AVERAGE(B23:P23)</f>
        <v>1.3466666666666667E-2</v>
      </c>
      <c r="S23" s="2">
        <f>STDEV(B23:P23)</f>
        <v>1.9981479520033638E-2</v>
      </c>
    </row>
    <row r="24" spans="1:19" ht="15.4" x14ac:dyDescent="0.45">
      <c r="A24" s="12" t="s">
        <v>20</v>
      </c>
      <c r="B24" s="2">
        <v>0.92400000000000004</v>
      </c>
      <c r="C24" s="2">
        <v>0.94099999999999995</v>
      </c>
      <c r="D24" s="2">
        <v>0.91400000000000003</v>
      </c>
      <c r="E24" s="2">
        <v>0.93799999999999994</v>
      </c>
      <c r="F24" s="2">
        <v>0.95199999999999996</v>
      </c>
      <c r="G24" s="2">
        <v>0.97499999999999998</v>
      </c>
      <c r="H24" s="2">
        <v>0.92300000000000004</v>
      </c>
      <c r="I24" s="2">
        <v>0.97499999999999998</v>
      </c>
      <c r="J24" s="2">
        <v>0.95299999999999996</v>
      </c>
      <c r="K24" s="2">
        <v>0.93500000000000005</v>
      </c>
      <c r="L24" s="2">
        <v>0.94899999999999995</v>
      </c>
      <c r="M24" s="2">
        <v>0.93</v>
      </c>
      <c r="N24" s="2">
        <v>0.92300000000000004</v>
      </c>
      <c r="O24" s="2">
        <v>0.91700000000000004</v>
      </c>
      <c r="P24" s="2">
        <v>0.94599999999999995</v>
      </c>
      <c r="Q24" s="20"/>
      <c r="R24" s="21">
        <f>AVERAGE(B24:P24)</f>
        <v>0.93966666666666654</v>
      </c>
      <c r="S24" s="2">
        <f>STDEV(B24:P24)</f>
        <v>1.8987464536472699E-2</v>
      </c>
    </row>
    <row r="25" spans="1:19" ht="15.4" x14ac:dyDescent="0.45">
      <c r="A25" s="12" t="s">
        <v>19</v>
      </c>
      <c r="B25" s="2">
        <v>2.8999999999999998E-3</v>
      </c>
      <c r="C25" s="2">
        <v>1.5599999999999999E-2</v>
      </c>
      <c r="D25" s="2">
        <v>2.52E-2</v>
      </c>
      <c r="E25" s="2">
        <v>1.3100000000000001E-2</v>
      </c>
      <c r="F25" s="2">
        <v>1.06E-2</v>
      </c>
      <c r="G25" s="2">
        <v>0.03</v>
      </c>
      <c r="H25" s="2">
        <v>3.0499999999999999E-2</v>
      </c>
      <c r="I25" s="2">
        <v>1.3899999999999999E-2</v>
      </c>
      <c r="J25" s="2">
        <v>2.8899999999999999E-2</v>
      </c>
      <c r="K25" s="2">
        <v>2.0899999999999998E-2</v>
      </c>
      <c r="L25" s="2">
        <v>2.87E-2</v>
      </c>
      <c r="M25" s="2">
        <v>9.2999999999999992E-3</v>
      </c>
      <c r="N25" s="2">
        <v>1.7399999999999999E-2</v>
      </c>
      <c r="O25" s="2">
        <v>0.02</v>
      </c>
      <c r="P25" s="2">
        <v>2.3099999999999999E-2</v>
      </c>
      <c r="Q25" s="20"/>
      <c r="R25" s="21">
        <f>AVERAGE(B25:P25)</f>
        <v>1.9340000000000003E-2</v>
      </c>
      <c r="S25" s="2">
        <f>STDEV(B25:P25)</f>
        <v>8.4611549363631661E-3</v>
      </c>
    </row>
    <row r="26" spans="1:19" x14ac:dyDescent="0.45">
      <c r="A26" s="12" t="s">
        <v>11</v>
      </c>
      <c r="B26" s="2">
        <v>0</v>
      </c>
      <c r="C26" s="2">
        <v>0</v>
      </c>
      <c r="D26" s="2">
        <v>0</v>
      </c>
      <c r="E26" s="2">
        <v>0</v>
      </c>
      <c r="F26" s="2">
        <v>4.7999999999999996E-3</v>
      </c>
      <c r="G26" s="2">
        <v>0</v>
      </c>
      <c r="H26" s="2">
        <v>0</v>
      </c>
      <c r="I26" s="2">
        <v>1.2699999999999999E-2</v>
      </c>
      <c r="J26" s="2">
        <v>3.5000000000000001E-3</v>
      </c>
      <c r="K26" s="2">
        <v>0</v>
      </c>
      <c r="L26" s="2">
        <v>4.0000000000000001E-3</v>
      </c>
      <c r="M26" s="2">
        <v>2.0999999999999999E-3</v>
      </c>
      <c r="N26" s="2">
        <v>0</v>
      </c>
      <c r="O26" s="2">
        <v>2.7000000000000001E-3</v>
      </c>
      <c r="P26" s="2">
        <v>0</v>
      </c>
      <c r="Q26" s="20"/>
      <c r="R26" s="21">
        <f t="shared" si="6"/>
        <v>1.9866666666666665E-3</v>
      </c>
      <c r="S26" s="2">
        <f t="shared" si="3"/>
        <v>3.4338372260836847E-3</v>
      </c>
    </row>
    <row r="27" spans="1:19" x14ac:dyDescent="0.45">
      <c r="A27" s="12" t="s">
        <v>5</v>
      </c>
      <c r="B27" s="2">
        <v>1.889</v>
      </c>
      <c r="C27" s="2">
        <v>1.9390000000000001</v>
      </c>
      <c r="D27" s="2">
        <v>1.9159999999999999</v>
      </c>
      <c r="E27" s="2">
        <v>1.952</v>
      </c>
      <c r="F27" s="2">
        <v>1.931</v>
      </c>
      <c r="G27" s="2">
        <v>1.927</v>
      </c>
      <c r="H27" s="2">
        <v>1.89</v>
      </c>
      <c r="I27" s="2">
        <v>1.863</v>
      </c>
      <c r="J27" s="2">
        <v>1.913</v>
      </c>
      <c r="K27" s="2">
        <v>1.911</v>
      </c>
      <c r="L27" s="2">
        <v>1.91</v>
      </c>
      <c r="M27" s="2">
        <v>1.9490000000000001</v>
      </c>
      <c r="N27" s="2">
        <v>1.9390000000000001</v>
      </c>
      <c r="O27" s="2">
        <v>1.887</v>
      </c>
      <c r="P27" s="2">
        <v>1.9419999999999999</v>
      </c>
      <c r="Q27" s="20"/>
      <c r="R27" s="21">
        <f>AVERAGE(B27:P27)</f>
        <v>1.9172000000000002</v>
      </c>
      <c r="S27" s="2">
        <f>STDEV(B27:P27)</f>
        <v>2.6143013270415932E-2</v>
      </c>
    </row>
    <row r="28" spans="1:19" x14ac:dyDescent="0.45">
      <c r="A28" s="12" t="s">
        <v>7</v>
      </c>
      <c r="B28" s="2">
        <v>4.2000000000000003E-2</v>
      </c>
      <c r="C28" s="2">
        <v>2.6499999999999999E-2</v>
      </c>
      <c r="D28" s="2">
        <v>3.5999999999999997E-2</v>
      </c>
      <c r="E28" s="2">
        <v>2.69E-2</v>
      </c>
      <c r="F28" s="2">
        <v>2.6200000000000001E-2</v>
      </c>
      <c r="G28" s="2">
        <v>3.5999999999999997E-2</v>
      </c>
      <c r="H28" s="2">
        <v>2.47E-2</v>
      </c>
      <c r="I28" s="2">
        <v>0.04</v>
      </c>
      <c r="J28" s="2">
        <v>2.2100000000000002E-2</v>
      </c>
      <c r="K28" s="2">
        <v>6.2E-2</v>
      </c>
      <c r="L28" s="2">
        <v>6.2E-2</v>
      </c>
      <c r="M28" s="2">
        <v>2.2800000000000001E-2</v>
      </c>
      <c r="N28" s="2">
        <v>2.3900000000000001E-2</v>
      </c>
      <c r="O28" s="2">
        <v>3.7999999999999999E-2</v>
      </c>
      <c r="P28" s="2">
        <v>2.46E-2</v>
      </c>
      <c r="Q28" s="20"/>
      <c r="R28" s="21">
        <f t="shared" si="6"/>
        <v>3.4246666666666661E-2</v>
      </c>
      <c r="S28" s="2">
        <f t="shared" si="3"/>
        <v>1.3099883678145872E-2</v>
      </c>
    </row>
    <row r="29" spans="1:19" x14ac:dyDescent="0.45">
      <c r="A29" s="12" t="s">
        <v>8</v>
      </c>
      <c r="B29" s="2">
        <v>0.09</v>
      </c>
      <c r="C29" s="2">
        <v>5.3400000000000003E-2</v>
      </c>
      <c r="D29" s="2">
        <v>6.8000000000000005E-2</v>
      </c>
      <c r="E29" s="2">
        <v>5.8599999999999999E-2</v>
      </c>
      <c r="F29" s="2">
        <v>5.8000000000000003E-2</v>
      </c>
      <c r="G29" s="2">
        <v>3.6799999999999999E-2</v>
      </c>
      <c r="H29" s="2">
        <v>5.45E-2</v>
      </c>
      <c r="I29" s="2">
        <v>6.3E-2</v>
      </c>
      <c r="J29" s="2">
        <v>4.3900000000000002E-2</v>
      </c>
      <c r="K29" s="2">
        <v>5.4199999999999998E-2</v>
      </c>
      <c r="L29" s="2">
        <v>5.9400000000000001E-2</v>
      </c>
      <c r="M29" s="2">
        <v>5.79E-2</v>
      </c>
      <c r="N29" s="2">
        <v>6.0400000000000002E-2</v>
      </c>
      <c r="O29" s="2">
        <v>0.09</v>
      </c>
      <c r="P29" s="2">
        <v>5.4100000000000002E-2</v>
      </c>
      <c r="Q29" s="20"/>
      <c r="R29" s="21">
        <f t="shared" si="6"/>
        <v>6.0146666666666668E-2</v>
      </c>
      <c r="S29" s="2">
        <f t="shared" si="3"/>
        <v>1.4200798099637448E-2</v>
      </c>
    </row>
    <row r="30" spans="1:19" x14ac:dyDescent="0.45">
      <c r="A30" s="12" t="s">
        <v>6</v>
      </c>
      <c r="B30" s="2">
        <v>1.1900000000000001E-2</v>
      </c>
      <c r="C30" s="2">
        <v>3.8999999999999998E-3</v>
      </c>
      <c r="D30" s="2">
        <v>6.0000000000000001E-3</v>
      </c>
      <c r="E30" s="2">
        <v>3.5000000000000001E-3</v>
      </c>
      <c r="F30" s="2">
        <v>3.3999999999999998E-3</v>
      </c>
      <c r="G30" s="2">
        <v>6.9999999999999999E-4</v>
      </c>
      <c r="H30" s="2">
        <v>2.0000000000000001E-4</v>
      </c>
      <c r="I30" s="2">
        <v>5.4999999999999997E-3</v>
      </c>
      <c r="J30" s="2">
        <v>5.0000000000000001E-4</v>
      </c>
      <c r="K30" s="2">
        <v>5.1999999999999998E-3</v>
      </c>
      <c r="L30" s="2">
        <v>4.0000000000000001E-3</v>
      </c>
      <c r="M30" s="2">
        <v>1.9E-3</v>
      </c>
      <c r="N30" s="2">
        <v>3.2000000000000002E-3</v>
      </c>
      <c r="O30" s="2">
        <v>0</v>
      </c>
      <c r="P30" s="2">
        <v>3.3E-3</v>
      </c>
      <c r="Q30" s="20"/>
      <c r="R30" s="21">
        <f>AVERAGE(B30:P30)</f>
        <v>3.5466666666666672E-3</v>
      </c>
      <c r="S30" s="2">
        <f>STDEV(B30:P30)</f>
        <v>3.0090023659171874E-3</v>
      </c>
    </row>
    <row r="31" spans="1:19" x14ac:dyDescent="0.45">
      <c r="A31" s="12" t="s">
        <v>10</v>
      </c>
      <c r="B31" s="2">
        <v>4.8999999999999998E-3</v>
      </c>
      <c r="C31" s="2">
        <v>1E-3</v>
      </c>
      <c r="D31" s="2">
        <v>0</v>
      </c>
      <c r="E31" s="2">
        <v>8.0000000000000004E-4</v>
      </c>
      <c r="F31" s="2">
        <v>0</v>
      </c>
      <c r="G31" s="2">
        <v>5.9999999999999995E-4</v>
      </c>
      <c r="H31" s="2">
        <v>0</v>
      </c>
      <c r="I31" s="2">
        <v>0</v>
      </c>
      <c r="J31" s="2">
        <v>2E-3</v>
      </c>
      <c r="K31" s="2">
        <v>0</v>
      </c>
      <c r="L31" s="2">
        <v>0</v>
      </c>
      <c r="M31" s="2">
        <v>4.8999999999999998E-3</v>
      </c>
      <c r="N31" s="2">
        <v>2.5000000000000001E-3</v>
      </c>
      <c r="O31" s="2">
        <v>1.9E-3</v>
      </c>
      <c r="P31" s="2">
        <v>1.6999999999999999E-3</v>
      </c>
      <c r="Q31" s="20"/>
      <c r="R31" s="21">
        <f>AVERAGE(B31:P31)</f>
        <v>1.3533333333333333E-3</v>
      </c>
      <c r="S31" s="2">
        <f>STDEV(B31:P31)</f>
        <v>1.6753961862653207E-3</v>
      </c>
    </row>
    <row r="32" spans="1:19" s="22" customFormat="1" x14ac:dyDescent="0.45">
      <c r="A32" s="33" t="s">
        <v>4</v>
      </c>
      <c r="B32" s="3">
        <v>4.9969000000000001</v>
      </c>
      <c r="C32" s="3">
        <v>4.9977</v>
      </c>
      <c r="D32" s="3">
        <v>4.9920999999999998</v>
      </c>
      <c r="E32" s="3">
        <v>5.0063000000000004</v>
      </c>
      <c r="F32" s="3">
        <v>4.9976000000000003</v>
      </c>
      <c r="G32" s="3">
        <v>5.0061</v>
      </c>
      <c r="H32" s="3">
        <v>4.9626999999999999</v>
      </c>
      <c r="I32" s="3">
        <v>4.9840999999999998</v>
      </c>
      <c r="J32" s="3">
        <v>4.9833999999999996</v>
      </c>
      <c r="K32" s="3">
        <v>5.0133000000000001</v>
      </c>
      <c r="L32" s="3">
        <v>5.0258000000000003</v>
      </c>
      <c r="M32" s="3">
        <v>5.0002000000000004</v>
      </c>
      <c r="N32" s="3">
        <v>4.9965999999999999</v>
      </c>
      <c r="O32" s="3">
        <v>4.9882999999999997</v>
      </c>
      <c r="P32" s="3">
        <v>5.0056000000000003</v>
      </c>
      <c r="Q32" s="4"/>
      <c r="R32" s="3">
        <f t="shared" si="6"/>
        <v>4.9971133333333331</v>
      </c>
      <c r="S32" s="34">
        <f t="shared" si="3"/>
        <v>1.458232132543032E-2</v>
      </c>
    </row>
    <row r="33" spans="1:19" s="20" customFormat="1" ht="14.65" x14ac:dyDescent="0.5">
      <c r="A33" s="23" t="s">
        <v>34</v>
      </c>
      <c r="S33" s="19"/>
    </row>
    <row r="34" spans="1:19" s="20" customFormat="1" ht="14.65" x14ac:dyDescent="0.5">
      <c r="A34" s="23" t="s">
        <v>35</v>
      </c>
      <c r="S34" s="19"/>
    </row>
  </sheetData>
  <mergeCells count="1">
    <mergeCell ref="A1:S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E163-A1B7-4CBC-8082-C3142B92EEB2}">
  <dimension ref="A1:S34"/>
  <sheetViews>
    <sheetView workbookViewId="0">
      <selection activeCell="S11" sqref="S11"/>
    </sheetView>
  </sheetViews>
  <sheetFormatPr defaultColWidth="9.1328125" defaultRowHeight="13.9" x14ac:dyDescent="0.4"/>
  <cols>
    <col min="1" max="1" width="11.59765625" style="66" customWidth="1"/>
    <col min="2" max="11" width="7.59765625" style="66" customWidth="1"/>
    <col min="12" max="12" width="2.59765625" style="66" customWidth="1"/>
    <col min="13" max="13" width="8" style="67" customWidth="1"/>
    <col min="14" max="14" width="8.265625" style="66" customWidth="1"/>
    <col min="15" max="16384" width="9.1328125" style="66"/>
  </cols>
  <sheetData>
    <row r="1" spans="1:14" x14ac:dyDescent="0.4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s="67" customFormat="1" ht="13.5" x14ac:dyDescent="0.35">
      <c r="A2" s="93" t="s">
        <v>18</v>
      </c>
      <c r="B2" s="93">
        <v>15</v>
      </c>
      <c r="C2" s="93">
        <v>16</v>
      </c>
      <c r="D2" s="93">
        <v>21</v>
      </c>
      <c r="E2" s="93">
        <v>25</v>
      </c>
      <c r="F2" s="93">
        <v>35</v>
      </c>
      <c r="G2" s="93">
        <v>36</v>
      </c>
      <c r="H2" s="93">
        <v>47</v>
      </c>
      <c r="I2" s="93">
        <v>48</v>
      </c>
      <c r="J2" s="93">
        <v>53</v>
      </c>
      <c r="K2" s="93">
        <v>81</v>
      </c>
      <c r="L2" s="93"/>
      <c r="M2" s="92" t="s">
        <v>16</v>
      </c>
      <c r="N2" s="92" t="s">
        <v>17</v>
      </c>
    </row>
    <row r="3" spans="1:14" ht="16.149999999999999" x14ac:dyDescent="0.55000000000000004">
      <c r="A3" s="78" t="s">
        <v>72</v>
      </c>
      <c r="B3" s="89">
        <v>25.384450000000001</v>
      </c>
      <c r="C3" s="89">
        <v>25.369890000000002</v>
      </c>
      <c r="D3" s="89">
        <v>25.597390000000001</v>
      </c>
      <c r="E3" s="89">
        <v>25.895870000000002</v>
      </c>
      <c r="F3" s="89">
        <v>26.088790000000003</v>
      </c>
      <c r="G3" s="89">
        <v>25.663820000000001</v>
      </c>
      <c r="H3" s="89">
        <v>25.338950000000001</v>
      </c>
      <c r="I3" s="89">
        <v>25.429040000000001</v>
      </c>
      <c r="J3" s="89">
        <v>25.306190000000001</v>
      </c>
      <c r="K3" s="89">
        <v>26.275040000000001</v>
      </c>
      <c r="L3" s="91"/>
      <c r="M3" s="90">
        <f>AVERAGE(B3:K3)</f>
        <v>25.634943</v>
      </c>
      <c r="N3" s="89">
        <f>STDEV(B3:K3)</f>
        <v>0.34272025349644414</v>
      </c>
    </row>
    <row r="4" spans="1:14" ht="16.149999999999999" x14ac:dyDescent="0.55000000000000004">
      <c r="A4" s="66" t="s">
        <v>71</v>
      </c>
      <c r="B4" s="86">
        <v>1.343</v>
      </c>
      <c r="C4" s="86">
        <v>0.65900000000000003</v>
      </c>
      <c r="D4" s="86">
        <v>0.70099999999999996</v>
      </c>
      <c r="E4" s="86">
        <v>0.61599999999999999</v>
      </c>
      <c r="F4" s="86">
        <v>0.624</v>
      </c>
      <c r="G4" s="86">
        <v>0.81100000000000005</v>
      </c>
      <c r="H4" s="86">
        <v>0.66700000000000004</v>
      </c>
      <c r="I4" s="86">
        <v>0.77100000000000002</v>
      </c>
      <c r="J4" s="86">
        <v>0.69699999999999995</v>
      </c>
      <c r="K4" s="86">
        <v>0.73299999999999998</v>
      </c>
      <c r="L4" s="88"/>
      <c r="M4" s="87">
        <f>AVERAGE(B4:K4)</f>
        <v>0.76219999999999999</v>
      </c>
      <c r="N4" s="86">
        <f>STDEV(B4:K4)</f>
        <v>0.21313104993042267</v>
      </c>
    </row>
    <row r="5" spans="1:14" ht="16.149999999999999" x14ac:dyDescent="0.55000000000000004">
      <c r="A5" s="66" t="s">
        <v>70</v>
      </c>
      <c r="B5" s="86">
        <v>3.5000000000000003E-2</v>
      </c>
      <c r="C5" s="86" t="s">
        <v>32</v>
      </c>
      <c r="D5" s="86" t="s">
        <v>32</v>
      </c>
      <c r="E5" s="86">
        <v>7.2999999999999995E-2</v>
      </c>
      <c r="F5" s="86">
        <v>0.05</v>
      </c>
      <c r="G5" s="86" t="s">
        <v>32</v>
      </c>
      <c r="H5" s="86">
        <v>3.5999999999999997E-2</v>
      </c>
      <c r="I5" s="86" t="s">
        <v>32</v>
      </c>
      <c r="J5" s="86" t="s">
        <v>32</v>
      </c>
      <c r="K5" s="86" t="s">
        <v>32</v>
      </c>
      <c r="L5" s="88"/>
      <c r="M5" s="87">
        <f>AVERAGE(B5:K5)</f>
        <v>4.8500000000000001E-2</v>
      </c>
      <c r="N5" s="86">
        <f>STDEV(B5:K5)</f>
        <v>1.7710637105046965E-2</v>
      </c>
    </row>
    <row r="6" spans="1:14" ht="16.149999999999999" x14ac:dyDescent="0.55000000000000004">
      <c r="A6" s="66" t="s">
        <v>69</v>
      </c>
      <c r="B6" s="86">
        <v>34.312199999999997</v>
      </c>
      <c r="C6" s="86">
        <v>34.298549999999999</v>
      </c>
      <c r="D6" s="86">
        <v>33.495149999999995</v>
      </c>
      <c r="E6" s="86">
        <v>34.801650000000002</v>
      </c>
      <c r="F6" s="86">
        <v>34.448700000000002</v>
      </c>
      <c r="G6" s="86">
        <v>34.393124999999998</v>
      </c>
      <c r="H6" s="86">
        <v>34.059674999999999</v>
      </c>
      <c r="I6" s="86">
        <v>33.803249999999998</v>
      </c>
      <c r="J6" s="86">
        <v>34.228650000000002</v>
      </c>
      <c r="K6" s="86">
        <v>34.831575000000001</v>
      </c>
      <c r="L6" s="88"/>
      <c r="M6" s="87">
        <f>AVERAGE(B6:K6)</f>
        <v>34.267252499999998</v>
      </c>
      <c r="N6" s="86">
        <f>STDEV(B6:K6)</f>
        <v>0.40985453067216587</v>
      </c>
    </row>
    <row r="7" spans="1:14" ht="16.149999999999999" x14ac:dyDescent="0.55000000000000004">
      <c r="A7" s="66" t="s">
        <v>68</v>
      </c>
      <c r="B7" s="86">
        <v>7.0000000000000007E-2</v>
      </c>
      <c r="C7" s="86">
        <v>9.7000000000000003E-2</v>
      </c>
      <c r="D7" s="86" t="s">
        <v>32</v>
      </c>
      <c r="E7" s="86">
        <v>0.11899999999999999</v>
      </c>
      <c r="F7" s="86">
        <v>0.126</v>
      </c>
      <c r="G7" s="86" t="s">
        <v>32</v>
      </c>
      <c r="H7" s="86">
        <v>2.8000000000000001E-2</v>
      </c>
      <c r="I7" s="86">
        <v>9.8000000000000004E-2</v>
      </c>
      <c r="J7" s="86">
        <v>0.26400000000000001</v>
      </c>
      <c r="K7" s="86">
        <v>0.09</v>
      </c>
      <c r="L7" s="88"/>
      <c r="M7" s="87">
        <f>AVERAGE(B7:K7)</f>
        <v>0.1115</v>
      </c>
      <c r="N7" s="86">
        <f>STDEV(B7:K7)</f>
        <v>6.8735517955213155E-2</v>
      </c>
    </row>
    <row r="8" spans="1:14" x14ac:dyDescent="0.4">
      <c r="A8" s="66" t="s">
        <v>0</v>
      </c>
      <c r="B8" s="86">
        <v>28.887040000000002</v>
      </c>
      <c r="C8" s="86">
        <v>29.108560000000001</v>
      </c>
      <c r="D8" s="86">
        <v>28.382640000000002</v>
      </c>
      <c r="E8" s="86">
        <v>27.874079999999999</v>
      </c>
      <c r="F8" s="86">
        <v>27.872000000000003</v>
      </c>
      <c r="G8" s="86">
        <v>30.067440000000001</v>
      </c>
      <c r="H8" s="86">
        <v>30.192239999999998</v>
      </c>
      <c r="I8" s="86">
        <v>28.18608</v>
      </c>
      <c r="J8" s="86">
        <v>26.647680000000001</v>
      </c>
      <c r="K8" s="86">
        <v>27.380080000000003</v>
      </c>
      <c r="L8" s="88"/>
      <c r="M8" s="87">
        <f>AVERAGE(B8:K8)</f>
        <v>28.459784000000003</v>
      </c>
      <c r="N8" s="86">
        <f>STDEV(B8:K8)</f>
        <v>1.1258727731083407</v>
      </c>
    </row>
    <row r="9" spans="1:14" x14ac:dyDescent="0.4">
      <c r="A9" s="66" t="s">
        <v>3</v>
      </c>
      <c r="B9" s="86">
        <v>3.5266000000000002</v>
      </c>
      <c r="C9" s="86">
        <v>3.1405000000000003</v>
      </c>
      <c r="D9" s="86">
        <v>2.8424000000000005</v>
      </c>
      <c r="E9" s="86">
        <v>2.6510000000000002</v>
      </c>
      <c r="F9" s="86">
        <v>2.7588000000000004</v>
      </c>
      <c r="G9" s="86">
        <v>1.7776000000000003</v>
      </c>
      <c r="H9" s="86">
        <v>1.8161000000000003</v>
      </c>
      <c r="I9" s="86">
        <v>2.9447000000000001</v>
      </c>
      <c r="J9" s="86">
        <v>4.0391000000000004</v>
      </c>
      <c r="K9" s="86">
        <v>3.1097000000000001</v>
      </c>
      <c r="L9" s="88"/>
      <c r="M9" s="87">
        <f>AVERAGE(B9:K9)</f>
        <v>2.8606500000000006</v>
      </c>
      <c r="N9" s="86">
        <f>STDEV(B9:K9)</f>
        <v>0.69108463422844724</v>
      </c>
    </row>
    <row r="10" spans="1:14" x14ac:dyDescent="0.4">
      <c r="A10" s="66" t="s">
        <v>1</v>
      </c>
      <c r="B10" s="86">
        <v>0.19900000000000001</v>
      </c>
      <c r="C10" s="86">
        <v>0.25700000000000001</v>
      </c>
      <c r="D10" s="86">
        <v>0.39600000000000002</v>
      </c>
      <c r="E10" s="86">
        <v>0.89900000000000002</v>
      </c>
      <c r="F10" s="86">
        <v>0.999</v>
      </c>
      <c r="G10" s="86">
        <v>0.57199999999999995</v>
      </c>
      <c r="H10" s="86">
        <v>0.36599999999999999</v>
      </c>
      <c r="I10" s="86">
        <v>0.48199999999999998</v>
      </c>
      <c r="J10" s="86">
        <v>0.20300000000000001</v>
      </c>
      <c r="K10" s="86">
        <v>0.77200000000000002</v>
      </c>
      <c r="L10" s="88"/>
      <c r="M10" s="87">
        <f>AVERAGE(B10:K10)</f>
        <v>0.51450000000000007</v>
      </c>
      <c r="N10" s="86">
        <f>STDEV(B10:K10)</f>
        <v>0.28910253851839102</v>
      </c>
    </row>
    <row r="11" spans="1:14" x14ac:dyDescent="0.4">
      <c r="A11" s="66" t="s">
        <v>2</v>
      </c>
      <c r="B11" s="86" t="s">
        <v>32</v>
      </c>
      <c r="C11" s="86">
        <v>8.8999999999999996E-2</v>
      </c>
      <c r="D11" s="86">
        <v>0.49399999999999999</v>
      </c>
      <c r="E11" s="86">
        <v>0.14699999999999999</v>
      </c>
      <c r="F11" s="86">
        <v>0.24399999999999999</v>
      </c>
      <c r="G11" s="86">
        <v>0.04</v>
      </c>
      <c r="H11" s="86">
        <v>9.4E-2</v>
      </c>
      <c r="I11" s="86">
        <v>0.36499999999999999</v>
      </c>
      <c r="J11" s="86">
        <v>0</v>
      </c>
      <c r="K11" s="86">
        <v>0.128</v>
      </c>
      <c r="L11" s="88"/>
      <c r="M11" s="87">
        <f>AVERAGE(B11:K11)</f>
        <v>0.17788888888888887</v>
      </c>
      <c r="N11" s="86">
        <f>STDEV(B11:K11)</f>
        <v>0.16137955605066928</v>
      </c>
    </row>
    <row r="12" spans="1:14" ht="16.149999999999999" x14ac:dyDescent="0.55000000000000004">
      <c r="A12" s="66" t="s">
        <v>67</v>
      </c>
      <c r="B12" s="86">
        <v>6.0000000000000001E-3</v>
      </c>
      <c r="C12" s="86" t="s">
        <v>32</v>
      </c>
      <c r="D12" s="86">
        <v>0.02</v>
      </c>
      <c r="E12" s="86">
        <v>5.0000000000000001E-3</v>
      </c>
      <c r="F12" s="86">
        <v>8.0000000000000002E-3</v>
      </c>
      <c r="G12" s="86" t="s">
        <v>32</v>
      </c>
      <c r="H12" s="86">
        <v>8.0000000000000002E-3</v>
      </c>
      <c r="I12" s="86">
        <v>6.0000000000000001E-3</v>
      </c>
      <c r="J12" s="86">
        <v>1.2E-2</v>
      </c>
      <c r="K12" s="86" t="s">
        <v>32</v>
      </c>
      <c r="L12" s="88"/>
      <c r="M12" s="87">
        <f>AVERAGE(B12:K12)</f>
        <v>9.285714285714286E-3</v>
      </c>
      <c r="N12" s="86">
        <f>STDEV(B12:K12)</f>
        <v>5.2508502712826019E-3</v>
      </c>
    </row>
    <row r="13" spans="1:14" s="71" customFormat="1" ht="16.149999999999999" x14ac:dyDescent="0.55000000000000004">
      <c r="A13" s="71" t="s">
        <v>66</v>
      </c>
      <c r="B13" s="83">
        <f>100-SUM(B3:B12)</f>
        <v>6.2367100000000022</v>
      </c>
      <c r="C13" s="83">
        <f>100-SUM(C3:C12)</f>
        <v>6.9804999999999922</v>
      </c>
      <c r="D13" s="83">
        <f>100-SUM(D3:D12)</f>
        <v>8.0714200000000176</v>
      </c>
      <c r="E13" s="83">
        <f>100-SUM(E3:E12)</f>
        <v>6.9183999999999912</v>
      </c>
      <c r="F13" s="83">
        <f>100-SUM(F3:F12)</f>
        <v>6.7807100000000133</v>
      </c>
      <c r="G13" s="83">
        <f>100-SUM(G3:G12)</f>
        <v>6.6750149999999877</v>
      </c>
      <c r="H13" s="83">
        <f>100-SUM(H3:H12)</f>
        <v>7.3940350000000024</v>
      </c>
      <c r="I13" s="83">
        <f>100-SUM(I3:I12)</f>
        <v>7.9149300000000125</v>
      </c>
      <c r="J13" s="83">
        <f>100-SUM(J3:J12)</f>
        <v>8.6023799999999824</v>
      </c>
      <c r="K13" s="83">
        <f>100-SUM(K3:K12)</f>
        <v>6.6806049999999857</v>
      </c>
      <c r="L13" s="85"/>
      <c r="M13" s="84">
        <f>AVERAGE(B13:K13)</f>
        <v>7.2254704999999984</v>
      </c>
      <c r="N13" s="83">
        <f>STDEV(B13:K13)</f>
        <v>0.74869667924946015</v>
      </c>
    </row>
    <row r="14" spans="1:14" x14ac:dyDescent="0.4">
      <c r="A14" s="82" t="s">
        <v>29</v>
      </c>
      <c r="B14" s="79">
        <f>SUM(B3:B12)</f>
        <v>93.763289999999998</v>
      </c>
      <c r="C14" s="79">
        <f>SUM(C3:C12)</f>
        <v>93.019500000000008</v>
      </c>
      <c r="D14" s="79">
        <f>SUM(D3:D12)</f>
        <v>91.928579999999982</v>
      </c>
      <c r="E14" s="79">
        <f>SUM(E3:E12)</f>
        <v>93.081600000000009</v>
      </c>
      <c r="F14" s="79">
        <f>SUM(F3:F12)</f>
        <v>93.219289999999987</v>
      </c>
      <c r="G14" s="79">
        <f>SUM(G3:G12)</f>
        <v>93.324985000000012</v>
      </c>
      <c r="H14" s="79">
        <f>SUM(H3:H12)</f>
        <v>92.605964999999998</v>
      </c>
      <c r="I14" s="79">
        <f>SUM(I3:I12)</f>
        <v>92.085069999999988</v>
      </c>
      <c r="J14" s="79">
        <f>SUM(J3:J12)</f>
        <v>91.397620000000018</v>
      </c>
      <c r="K14" s="79">
        <f>SUM(K3:K12)</f>
        <v>93.319395000000014</v>
      </c>
      <c r="L14" s="81"/>
      <c r="M14" s="80">
        <f>AVERAGE(B14:K14)</f>
        <v>92.7745295</v>
      </c>
      <c r="N14" s="79">
        <f>STDEV(B14:K14)</f>
        <v>0.74869667924946015</v>
      </c>
    </row>
    <row r="15" spans="1:14" s="36" customFormat="1" ht="14.65" x14ac:dyDescent="0.5">
      <c r="A15" s="36" t="s">
        <v>65</v>
      </c>
      <c r="M15" s="45"/>
      <c r="N15" s="44"/>
    </row>
    <row r="16" spans="1:14" x14ac:dyDescent="0.4">
      <c r="A16" s="78" t="s">
        <v>9</v>
      </c>
      <c r="B16" s="76">
        <v>1.9181732453782516</v>
      </c>
      <c r="C16" s="76">
        <v>1.9398778245966313</v>
      </c>
      <c r="D16" s="76">
        <v>1.9702481294769396</v>
      </c>
      <c r="E16" s="76">
        <v>1.9500019618871638</v>
      </c>
      <c r="F16" s="76">
        <v>1.9613761970386927</v>
      </c>
      <c r="G16" s="76">
        <v>1.9484375012188373</v>
      </c>
      <c r="H16" s="76">
        <v>1.9481683034225759</v>
      </c>
      <c r="I16" s="76">
        <v>1.9521795753124935</v>
      </c>
      <c r="J16" s="76">
        <v>1.9438021490691515</v>
      </c>
      <c r="K16" s="76">
        <v>1.9637670857732288</v>
      </c>
      <c r="L16" s="78"/>
      <c r="M16" s="77">
        <f>AVERAGE(B16:K16)</f>
        <v>1.9496031973173966</v>
      </c>
      <c r="N16" s="76">
        <f>STDEV(B16:K16)</f>
        <v>1.4497984156317794E-2</v>
      </c>
    </row>
    <row r="17" spans="1:14" x14ac:dyDescent="0.4">
      <c r="A17" s="66" t="s">
        <v>14</v>
      </c>
      <c r="B17" s="74">
        <v>6.7050518375285514E-2</v>
      </c>
      <c r="C17" s="74">
        <v>3.3292565657954985E-2</v>
      </c>
      <c r="D17" s="74">
        <v>3.5649160937754956E-2</v>
      </c>
      <c r="E17" s="74">
        <v>3.0647235832648771E-2</v>
      </c>
      <c r="F17" s="74">
        <v>3.0995425967336784E-2</v>
      </c>
      <c r="G17" s="74">
        <v>4.0681043971192932E-2</v>
      </c>
      <c r="H17" s="74">
        <v>3.3882055421234555E-2</v>
      </c>
      <c r="I17" s="74">
        <v>3.9106615715960018E-2</v>
      </c>
      <c r="J17" s="74">
        <v>3.5372367433233902E-2</v>
      </c>
      <c r="K17" s="74">
        <v>3.6195670116482684E-2</v>
      </c>
      <c r="M17" s="75">
        <f>AVERAGE(B17:K17)</f>
        <v>3.8287265942908509E-2</v>
      </c>
      <c r="N17" s="74">
        <f>STDEV(B17:K17)</f>
        <v>1.0590620080580657E-2</v>
      </c>
    </row>
    <row r="18" spans="1:14" x14ac:dyDescent="0.4">
      <c r="A18" s="66" t="s">
        <v>13</v>
      </c>
      <c r="B18" s="74">
        <v>1.3827802370339991E-3</v>
      </c>
      <c r="C18" s="74">
        <v>0</v>
      </c>
      <c r="D18" s="74">
        <v>0</v>
      </c>
      <c r="E18" s="74">
        <v>2.8740376338408815E-3</v>
      </c>
      <c r="F18" s="74">
        <v>1.9653595631030857E-3</v>
      </c>
      <c r="G18" s="74">
        <v>0</v>
      </c>
      <c r="H18" s="74">
        <v>1.4471228723804018E-3</v>
      </c>
      <c r="I18" s="74">
        <v>0</v>
      </c>
      <c r="J18" s="74">
        <v>0</v>
      </c>
      <c r="K18" s="74">
        <v>3.9076138410302683E-4</v>
      </c>
      <c r="M18" s="75">
        <f>AVERAGE(B18:K18)</f>
        <v>8.0600616904613945E-4</v>
      </c>
      <c r="N18" s="74">
        <f>STDEV(B18:K18)</f>
        <v>1.0427107481418337E-3</v>
      </c>
    </row>
    <row r="19" spans="1:14" s="71" customFormat="1" x14ac:dyDescent="0.4">
      <c r="A19" s="71" t="s">
        <v>64</v>
      </c>
      <c r="B19" s="72">
        <f>SUM(B16:B18)</f>
        <v>1.9866065439905711</v>
      </c>
      <c r="C19" s="72">
        <f>SUM(C16:C18)</f>
        <v>1.9731703902545863</v>
      </c>
      <c r="D19" s="72">
        <f>SUM(D16:D18)</f>
        <v>2.0058972904146946</v>
      </c>
      <c r="E19" s="72">
        <f>SUM(E16:E18)</f>
        <v>1.9835232353536536</v>
      </c>
      <c r="F19" s="72">
        <f>SUM(F16:F18)</f>
        <v>1.9943369825691326</v>
      </c>
      <c r="G19" s="72">
        <f>SUM(G16:G18)</f>
        <v>1.9891185451900302</v>
      </c>
      <c r="H19" s="72">
        <f>SUM(H16:H18)</f>
        <v>1.9834974817161908</v>
      </c>
      <c r="I19" s="72">
        <f>SUM(I16:I18)</f>
        <v>1.9912861910284536</v>
      </c>
      <c r="J19" s="72">
        <f>SUM(J16:J18)</f>
        <v>1.9791745165023853</v>
      </c>
      <c r="K19" s="72">
        <f>SUM(K16:K18)</f>
        <v>2.0003535172738145</v>
      </c>
      <c r="M19" s="73">
        <f>AVERAGE(B19:K19)</f>
        <v>1.9886964694293514</v>
      </c>
      <c r="N19" s="72">
        <f>STDEV(B19:K19)</f>
        <v>9.7771930525087421E-3</v>
      </c>
    </row>
    <row r="20" spans="1:14" s="71" customFormat="1" x14ac:dyDescent="0.4">
      <c r="B20" s="72"/>
      <c r="C20" s="72"/>
      <c r="D20" s="72"/>
      <c r="E20" s="72"/>
      <c r="F20" s="72"/>
      <c r="G20" s="72"/>
      <c r="H20" s="72"/>
      <c r="I20" s="72"/>
      <c r="J20" s="72"/>
      <c r="K20" s="72"/>
      <c r="M20" s="73"/>
      <c r="N20" s="72"/>
    </row>
    <row r="21" spans="1:14" ht="15.4" x14ac:dyDescent="0.4">
      <c r="A21" s="66" t="s">
        <v>63</v>
      </c>
      <c r="B21" s="74">
        <v>1.9735190467685175</v>
      </c>
      <c r="C21" s="74">
        <v>1.9962008721913052</v>
      </c>
      <c r="D21" s="74">
        <v>1.9623652827729214</v>
      </c>
      <c r="E21" s="74">
        <v>1.9946975927127144</v>
      </c>
      <c r="F21" s="74">
        <v>1.9712989355441268</v>
      </c>
      <c r="G21" s="74">
        <v>1.9875108296756081</v>
      </c>
      <c r="H21" s="74">
        <v>1.9932007622399581</v>
      </c>
      <c r="I21" s="74">
        <v>1.9752448742919346</v>
      </c>
      <c r="J21" s="74">
        <v>2.0011873575690791</v>
      </c>
      <c r="K21" s="74">
        <v>1.9814923039099683</v>
      </c>
      <c r="M21" s="75">
        <f>AVERAGE(B21:K21)</f>
        <v>1.9836717857676132</v>
      </c>
      <c r="N21" s="74">
        <f>STDEV(B21:K21)</f>
        <v>1.2809618398164831E-2</v>
      </c>
    </row>
    <row r="22" spans="1:14" ht="15.4" x14ac:dyDescent="0.4">
      <c r="A22" s="66" t="s">
        <v>62</v>
      </c>
      <c r="B22" s="74">
        <v>3.9803880036762837E-3</v>
      </c>
      <c r="C22" s="74">
        <v>5.581293050644252E-3</v>
      </c>
      <c r="D22" s="74">
        <v>0</v>
      </c>
      <c r="E22" s="74">
        <v>6.7430875903995236E-3</v>
      </c>
      <c r="F22" s="74">
        <v>7.1282809134435039E-3</v>
      </c>
      <c r="G22" s="74">
        <v>0</v>
      </c>
      <c r="H22" s="74">
        <v>1.6199558833877505E-3</v>
      </c>
      <c r="I22" s="74">
        <v>5.6613912969439685E-3</v>
      </c>
      <c r="J22" s="74">
        <v>1.5259366988374963E-2</v>
      </c>
      <c r="K22" s="74">
        <v>5.0616999561255921E-3</v>
      </c>
      <c r="M22" s="75">
        <f>AVERAGE(B22:K22)</f>
        <v>5.103546368299584E-3</v>
      </c>
      <c r="N22" s="74">
        <f>STDEV(B22:K22)</f>
        <v>4.4216485147119452E-3</v>
      </c>
    </row>
    <row r="23" spans="1:14" s="71" customFormat="1" x14ac:dyDescent="0.4">
      <c r="A23" s="71" t="s">
        <v>61</v>
      </c>
      <c r="B23" s="72">
        <f>SUM(B21:B22)</f>
        <v>1.9774994347721939</v>
      </c>
      <c r="C23" s="72">
        <f>SUM(C21:C22)</f>
        <v>2.0017821652419494</v>
      </c>
      <c r="D23" s="72">
        <f>SUM(D21:D22)</f>
        <v>1.9623652827729214</v>
      </c>
      <c r="E23" s="72">
        <f>SUM(E21:E22)</f>
        <v>2.001440680303114</v>
      </c>
      <c r="F23" s="72">
        <f>SUM(F21:F22)</f>
        <v>1.9784272164575702</v>
      </c>
      <c r="G23" s="72">
        <f>SUM(G21:G22)</f>
        <v>1.9875108296756081</v>
      </c>
      <c r="H23" s="72">
        <f>SUM(H21:H22)</f>
        <v>1.9948207181233459</v>
      </c>
      <c r="I23" s="72">
        <f>SUM(I21:I22)</f>
        <v>1.9809062655888785</v>
      </c>
      <c r="J23" s="72">
        <f>SUM(J21:J22)</f>
        <v>2.0164467245574542</v>
      </c>
      <c r="K23" s="72">
        <f>SUM(K21:K22)</f>
        <v>1.9865540038660938</v>
      </c>
      <c r="M23" s="73">
        <f>AVERAGE(B23:K23)</f>
        <v>1.9887753321359132</v>
      </c>
      <c r="N23" s="72">
        <f>STDEV(B23:K23)</f>
        <v>1.5391256330245497E-2</v>
      </c>
    </row>
    <row r="24" spans="1:14" s="71" customFormat="1" x14ac:dyDescent="0.4">
      <c r="B24" s="72"/>
      <c r="C24" s="72"/>
      <c r="D24" s="72"/>
      <c r="E24" s="72"/>
      <c r="F24" s="72"/>
      <c r="G24" s="72"/>
      <c r="H24" s="72"/>
      <c r="I24" s="72"/>
      <c r="J24" s="72"/>
      <c r="K24" s="72"/>
      <c r="M24" s="73"/>
      <c r="N24" s="72"/>
    </row>
    <row r="25" spans="1:14" x14ac:dyDescent="0.4">
      <c r="A25" s="66" t="s">
        <v>5</v>
      </c>
      <c r="B25" s="74">
        <v>0.85539593272433712</v>
      </c>
      <c r="C25" s="74">
        <v>0.87220903831548124</v>
      </c>
      <c r="D25" s="74">
        <v>0.85609526349548748</v>
      </c>
      <c r="E25" s="74">
        <v>0.82252508413684478</v>
      </c>
      <c r="F25" s="74">
        <v>0.82114369741268167</v>
      </c>
      <c r="G25" s="74">
        <v>0.89455222284917257</v>
      </c>
      <c r="H25" s="74">
        <v>0.90965615131969146</v>
      </c>
      <c r="I25" s="74">
        <v>0.8479466855852934</v>
      </c>
      <c r="J25" s="74">
        <v>0.80210045928521634</v>
      </c>
      <c r="K25" s="74">
        <v>0.80190952230688151</v>
      </c>
      <c r="M25" s="75">
        <f>AVERAGE(B25:K25)</f>
        <v>0.8483534057431088</v>
      </c>
      <c r="N25" s="74">
        <f>STDEV(B25:K25)</f>
        <v>3.6930847209915352E-2</v>
      </c>
    </row>
    <row r="26" spans="1:14" x14ac:dyDescent="0.4">
      <c r="A26" s="66" t="s">
        <v>8</v>
      </c>
      <c r="B26" s="74">
        <v>0.15452409436145523</v>
      </c>
      <c r="C26" s="74">
        <v>0.13924336970591664</v>
      </c>
      <c r="D26" s="74">
        <v>0.12686165291498325</v>
      </c>
      <c r="E26" s="74">
        <v>0.11575351892455885</v>
      </c>
      <c r="F26" s="74">
        <v>0.12026717602596669</v>
      </c>
      <c r="G26" s="74">
        <v>7.8256271724683024E-2</v>
      </c>
      <c r="H26" s="74">
        <v>8.0965042776164911E-2</v>
      </c>
      <c r="I26" s="74">
        <v>0.13108433304173858</v>
      </c>
      <c r="J26" s="74">
        <v>0.17989944841020045</v>
      </c>
      <c r="K26" s="74">
        <v>0.13476745191167408</v>
      </c>
      <c r="M26" s="75">
        <f>AVERAGE(B26:K26)</f>
        <v>0.12616223597973417</v>
      </c>
      <c r="N26" s="74">
        <f>STDEV(B26:K26)</f>
        <v>3.0628283664824799E-2</v>
      </c>
    </row>
    <row r="27" spans="1:14" x14ac:dyDescent="0.4">
      <c r="A27" s="66" t="s">
        <v>6</v>
      </c>
      <c r="B27" s="74">
        <v>1.6111882417996513E-2</v>
      </c>
      <c r="C27" s="74">
        <v>2.1055330069407904E-2</v>
      </c>
      <c r="D27" s="74">
        <v>3.2658298988626218E-2</v>
      </c>
      <c r="E27" s="74">
        <v>7.2533288879054358E-2</v>
      </c>
      <c r="F27" s="74">
        <v>8.0472146917044324E-2</v>
      </c>
      <c r="G27" s="74">
        <v>4.6530138396822275E-2</v>
      </c>
      <c r="H27" s="74">
        <v>3.015033071800723E-2</v>
      </c>
      <c r="I27" s="74">
        <v>3.9646967448713259E-2</v>
      </c>
      <c r="J27" s="74">
        <v>1.6706845936042342E-2</v>
      </c>
      <c r="K27" s="74">
        <v>6.1821142577376052E-2</v>
      </c>
      <c r="M27" s="75">
        <f>AVERAGE(B27:K27)</f>
        <v>4.1768637234909048E-2</v>
      </c>
      <c r="N27" s="74">
        <f>STDEV(B27:K27)</f>
        <v>2.3111057124879184E-2</v>
      </c>
    </row>
    <row r="28" spans="1:14" x14ac:dyDescent="0.4">
      <c r="A28" s="66" t="s">
        <v>7</v>
      </c>
      <c r="B28" s="74">
        <v>0</v>
      </c>
      <c r="C28" s="74">
        <v>1.8319507081196794E-3</v>
      </c>
      <c r="D28" s="74">
        <v>1.0235761794639583E-2</v>
      </c>
      <c r="E28" s="74">
        <v>2.9798188280729058E-3</v>
      </c>
      <c r="F28" s="74">
        <v>4.9381556295668184E-3</v>
      </c>
      <c r="G28" s="74">
        <v>8.1751015025285445E-4</v>
      </c>
      <c r="H28" s="74">
        <v>1.9455110205258595E-3</v>
      </c>
      <c r="I28" s="74">
        <v>7.5431135817525955E-3</v>
      </c>
      <c r="J28" s="74">
        <v>0</v>
      </c>
      <c r="K28" s="74">
        <v>2.5752805244971468E-3</v>
      </c>
      <c r="M28" s="75">
        <f>AVERAGE(B28:K28)</f>
        <v>3.2867102237427439E-3</v>
      </c>
      <c r="N28" s="74">
        <f>STDEV(B28:K28)</f>
        <v>3.3557726631188466E-3</v>
      </c>
    </row>
    <row r="29" spans="1:14" x14ac:dyDescent="0.4">
      <c r="A29" s="66" t="s">
        <v>10</v>
      </c>
      <c r="B29" s="74">
        <v>5.7840210123633442E-4</v>
      </c>
      <c r="C29" s="74">
        <v>0</v>
      </c>
      <c r="D29" s="74">
        <v>1.9638746972300484E-3</v>
      </c>
      <c r="E29" s="74">
        <v>4.803226724928278E-4</v>
      </c>
      <c r="F29" s="74">
        <v>7.672828497997103E-4</v>
      </c>
      <c r="G29" s="74">
        <v>0</v>
      </c>
      <c r="H29" s="74">
        <v>7.8466880280367789E-4</v>
      </c>
      <c r="I29" s="74">
        <v>5.8762408859371529E-4</v>
      </c>
      <c r="J29" s="74">
        <v>1.1758856219434973E-3</v>
      </c>
      <c r="K29" s="74">
        <v>1.9069316501611283E-4</v>
      </c>
      <c r="M29" s="75">
        <f>AVERAGE(B29:K29)</f>
        <v>6.5287539991159247E-4</v>
      </c>
      <c r="N29" s="74">
        <f>STDEV(B29:K29)</f>
        <v>5.895761998636988E-4</v>
      </c>
    </row>
    <row r="30" spans="1:14" s="71" customFormat="1" x14ac:dyDescent="0.4">
      <c r="A30" s="71" t="s">
        <v>60</v>
      </c>
      <c r="B30" s="72">
        <f>SUM(B25:B29)</f>
        <v>1.0266103116050251</v>
      </c>
      <c r="C30" s="72">
        <f>SUM(C25:C29)</f>
        <v>1.0343396887989253</v>
      </c>
      <c r="D30" s="72">
        <f>SUM(D25:D29)</f>
        <v>1.0278148518909667</v>
      </c>
      <c r="E30" s="72">
        <f>SUM(E25:E29)</f>
        <v>1.0142720334410238</v>
      </c>
      <c r="F30" s="72">
        <f>SUM(F25:F29)</f>
        <v>1.0275884588350594</v>
      </c>
      <c r="G30" s="72">
        <f>SUM(G25:G29)</f>
        <v>1.0201561431209305</v>
      </c>
      <c r="H30" s="72">
        <f>SUM(H25:H29)</f>
        <v>1.023501704637193</v>
      </c>
      <c r="I30" s="72">
        <f>SUM(I25:I29)</f>
        <v>1.0268087237460917</v>
      </c>
      <c r="J30" s="72">
        <f>SUM(J25:J29)</f>
        <v>0.99988263925340259</v>
      </c>
      <c r="K30" s="72">
        <f>SUM(K25:K29)</f>
        <v>1.0012640904854448</v>
      </c>
      <c r="M30" s="73">
        <f>AVERAGE(B30:K30)</f>
        <v>1.0202238645814063</v>
      </c>
      <c r="N30" s="72">
        <f>STDEV(B30:K30)</f>
        <v>1.1617398366074536E-2</v>
      </c>
    </row>
    <row r="31" spans="1:14" s="71" customFormat="1" x14ac:dyDescent="0.4">
      <c r="B31" s="72"/>
      <c r="C31" s="72"/>
      <c r="D31" s="72"/>
      <c r="E31" s="72"/>
      <c r="F31" s="72"/>
      <c r="G31" s="72"/>
      <c r="H31" s="72"/>
      <c r="I31" s="72"/>
      <c r="J31" s="72"/>
      <c r="K31" s="72"/>
      <c r="M31" s="73"/>
      <c r="N31" s="72"/>
    </row>
    <row r="32" spans="1:14" x14ac:dyDescent="0.4">
      <c r="A32" s="70" t="s">
        <v>59</v>
      </c>
      <c r="B32" s="68">
        <f>B19+B23+B30</f>
        <v>4.9907162903677902</v>
      </c>
      <c r="C32" s="68">
        <f>C19+C23+C30</f>
        <v>5.0092922442954615</v>
      </c>
      <c r="D32" s="68">
        <f>D19+D23+D30</f>
        <v>4.9960774250785827</v>
      </c>
      <c r="E32" s="68">
        <f>E19+E23+E30</f>
        <v>4.9992359490977911</v>
      </c>
      <c r="F32" s="68">
        <f>F19+F23+F30</f>
        <v>5.0003526578617628</v>
      </c>
      <c r="G32" s="68">
        <f>G19+G23+G30</f>
        <v>4.9967855179865683</v>
      </c>
      <c r="H32" s="68">
        <f>H19+H23+H30</f>
        <v>5.0018199044767293</v>
      </c>
      <c r="I32" s="68">
        <f>I19+I23+I30</f>
        <v>4.9990011803634236</v>
      </c>
      <c r="J32" s="68">
        <f>J19+J23+J30</f>
        <v>4.9955038803132421</v>
      </c>
      <c r="K32" s="68">
        <f>K19+K23+K30</f>
        <v>4.9881716116253534</v>
      </c>
      <c r="L32" s="70"/>
      <c r="M32" s="69">
        <f>AVERAGE(B32:K32)</f>
        <v>4.9976956661466705</v>
      </c>
      <c r="N32" s="68">
        <f>STDEV(B32:K32)</f>
        <v>5.8717469502800913E-3</v>
      </c>
    </row>
    <row r="33" spans="1:19" s="36" customFormat="1" ht="14.65" x14ac:dyDescent="0.5">
      <c r="A33" s="38" t="s">
        <v>34</v>
      </c>
      <c r="S33" s="37"/>
    </row>
    <row r="34" spans="1:19" s="36" customFormat="1" ht="14.65" x14ac:dyDescent="0.5">
      <c r="A34" s="38" t="s">
        <v>58</v>
      </c>
      <c r="S34" s="37"/>
    </row>
  </sheetData>
  <mergeCells count="1">
    <mergeCell ref="A1:N1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 table A1</vt:lpstr>
      <vt:lpstr>Supp table A2</vt:lpstr>
      <vt:lpstr>Supp table A3</vt:lpstr>
    </vt:vector>
  </TitlesOfParts>
  <Company>Rhodes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jordan</cp:lastModifiedBy>
  <cp:lastPrinted>2015-05-18T19:36:27Z</cp:lastPrinted>
  <dcterms:created xsi:type="dcterms:W3CDTF">2013-10-17T09:58:02Z</dcterms:created>
  <dcterms:modified xsi:type="dcterms:W3CDTF">2019-02-07T03:03:14Z</dcterms:modified>
</cp:coreProperties>
</file>