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35" windowHeight="12270"/>
  </bookViews>
  <sheets>
    <sheet name="standards" sheetId="1" r:id="rId1"/>
    <sheet name="analyses" sheetId="2" r:id="rId2"/>
    <sheet name="BSE locations" sheetId="3" r:id="rId3"/>
  </sheets>
  <calcPr calcId="125725"/>
</workbook>
</file>

<file path=xl/calcChain.xml><?xml version="1.0" encoding="utf-8"?>
<calcChain xmlns="http://schemas.openxmlformats.org/spreadsheetml/2006/main">
  <c r="IV190" i="2"/>
  <c r="IR190"/>
  <c r="HT190"/>
  <c r="HP190"/>
  <c r="ID190" s="1"/>
  <c r="HL190"/>
  <c r="HZ190" s="1"/>
  <c r="EM190"/>
  <c r="CW190" s="1"/>
  <c r="IW190" s="1"/>
  <c r="EL190"/>
  <c r="EK190"/>
  <c r="EJ190"/>
  <c r="EI190"/>
  <c r="CS190" s="1"/>
  <c r="IS190" s="1"/>
  <c r="EH190"/>
  <c r="EG190"/>
  <c r="EF190"/>
  <c r="EE190"/>
  <c r="CO190" s="1"/>
  <c r="IO190" s="1"/>
  <c r="ED190"/>
  <c r="CN190" s="1"/>
  <c r="IN190" s="1"/>
  <c r="EC190"/>
  <c r="EB190"/>
  <c r="EA190"/>
  <c r="CK190" s="1"/>
  <c r="IK190" s="1"/>
  <c r="CV190"/>
  <c r="CU190"/>
  <c r="IU190" s="1"/>
  <c r="CT190"/>
  <c r="IT190" s="1"/>
  <c r="CR190"/>
  <c r="CQ190"/>
  <c r="IQ190" s="1"/>
  <c r="CP190"/>
  <c r="IP190" s="1"/>
  <c r="CM190"/>
  <c r="IM190" s="1"/>
  <c r="CL190"/>
  <c r="IL190" s="1"/>
  <c r="BU190"/>
  <c r="HU190" s="1"/>
  <c r="BT190"/>
  <c r="BS190"/>
  <c r="HS190" s="1"/>
  <c r="IG190" s="1"/>
  <c r="BR190"/>
  <c r="HR190" s="1"/>
  <c r="IF190" s="1"/>
  <c r="BQ190"/>
  <c r="HQ190" s="1"/>
  <c r="IE190" s="1"/>
  <c r="BP190"/>
  <c r="BO190"/>
  <c r="HO190" s="1"/>
  <c r="IC190" s="1"/>
  <c r="BN190"/>
  <c r="HN190" s="1"/>
  <c r="IB190" s="1"/>
  <c r="BM190"/>
  <c r="HM190" s="1"/>
  <c r="IA190" s="1"/>
  <c r="BL190"/>
  <c r="BK190"/>
  <c r="HK190" s="1"/>
  <c r="HY190" s="1"/>
  <c r="BJ190"/>
  <c r="HJ190" s="1"/>
  <c r="HX190" s="1"/>
  <c r="BI190"/>
  <c r="HI190" s="1"/>
  <c r="HW190" s="1"/>
  <c r="AD190"/>
  <c r="AC190"/>
  <c r="AB190"/>
  <c r="AE190" s="1"/>
  <c r="IV189"/>
  <c r="IR189"/>
  <c r="HT189"/>
  <c r="HP189"/>
  <c r="ID189" s="1"/>
  <c r="HL189"/>
  <c r="HZ189" s="1"/>
  <c r="EM189"/>
  <c r="CW189" s="1"/>
  <c r="IW189" s="1"/>
  <c r="EL189"/>
  <c r="EK189"/>
  <c r="EJ189"/>
  <c r="EI189"/>
  <c r="CS189" s="1"/>
  <c r="IS189" s="1"/>
  <c r="EH189"/>
  <c r="EG189"/>
  <c r="EF189"/>
  <c r="EE189"/>
  <c r="CO189" s="1"/>
  <c r="IO189" s="1"/>
  <c r="ED189"/>
  <c r="CN189" s="1"/>
  <c r="IN189" s="1"/>
  <c r="EC189"/>
  <c r="EB189"/>
  <c r="EA189"/>
  <c r="CK189" s="1"/>
  <c r="IK189" s="1"/>
  <c r="CV189"/>
  <c r="CU189"/>
  <c r="IU189" s="1"/>
  <c r="CT189"/>
  <c r="IT189" s="1"/>
  <c r="CR189"/>
  <c r="CQ189"/>
  <c r="IQ189" s="1"/>
  <c r="CP189"/>
  <c r="IP189" s="1"/>
  <c r="CM189"/>
  <c r="IM189" s="1"/>
  <c r="CL189"/>
  <c r="IL189" s="1"/>
  <c r="BU189"/>
  <c r="HU189" s="1"/>
  <c r="BT189"/>
  <c r="BS189"/>
  <c r="HS189" s="1"/>
  <c r="IG189" s="1"/>
  <c r="BR189"/>
  <c r="HR189" s="1"/>
  <c r="IF189" s="1"/>
  <c r="BQ189"/>
  <c r="HQ189" s="1"/>
  <c r="IE189" s="1"/>
  <c r="BP189"/>
  <c r="BO189"/>
  <c r="HO189" s="1"/>
  <c r="IC189" s="1"/>
  <c r="BN189"/>
  <c r="HN189" s="1"/>
  <c r="IB189" s="1"/>
  <c r="BM189"/>
  <c r="HM189" s="1"/>
  <c r="IA189" s="1"/>
  <c r="BL189"/>
  <c r="BK189"/>
  <c r="HK189" s="1"/>
  <c r="HY189" s="1"/>
  <c r="BJ189"/>
  <c r="HJ189" s="1"/>
  <c r="HX189" s="1"/>
  <c r="BI189"/>
  <c r="HI189" s="1"/>
  <c r="HW189" s="1"/>
  <c r="AD189"/>
  <c r="AC189"/>
  <c r="AB189"/>
  <c r="AE189" s="1"/>
  <c r="HT188"/>
  <c r="HP188"/>
  <c r="ID188" s="1"/>
  <c r="HL188"/>
  <c r="HZ188" s="1"/>
  <c r="EM188"/>
  <c r="CW188" s="1"/>
  <c r="IW188" s="1"/>
  <c r="EL188"/>
  <c r="CV188" s="1"/>
  <c r="IV188" s="1"/>
  <c r="EK188"/>
  <c r="EJ188"/>
  <c r="EI188"/>
  <c r="CS188" s="1"/>
  <c r="IS188" s="1"/>
  <c r="EH188"/>
  <c r="CR188" s="1"/>
  <c r="IR188" s="1"/>
  <c r="EG188"/>
  <c r="EF188"/>
  <c r="EE188"/>
  <c r="CO188" s="1"/>
  <c r="IO188" s="1"/>
  <c r="ED188"/>
  <c r="CN188" s="1"/>
  <c r="IN188" s="1"/>
  <c r="EC188"/>
  <c r="EB188"/>
  <c r="EA188"/>
  <c r="CK188" s="1"/>
  <c r="IK188" s="1"/>
  <c r="CU188"/>
  <c r="IU188" s="1"/>
  <c r="CT188"/>
  <c r="IT188" s="1"/>
  <c r="CQ188"/>
  <c r="IQ188" s="1"/>
  <c r="CP188"/>
  <c r="IP188" s="1"/>
  <c r="CM188"/>
  <c r="IM188" s="1"/>
  <c r="CL188"/>
  <c r="IL188" s="1"/>
  <c r="BU188"/>
  <c r="HU188" s="1"/>
  <c r="BT188"/>
  <c r="BS188"/>
  <c r="HS188" s="1"/>
  <c r="IG188" s="1"/>
  <c r="BR188"/>
  <c r="HR188" s="1"/>
  <c r="IF188" s="1"/>
  <c r="BQ188"/>
  <c r="HQ188" s="1"/>
  <c r="IE188" s="1"/>
  <c r="BP188"/>
  <c r="BO188"/>
  <c r="HO188" s="1"/>
  <c r="IC188" s="1"/>
  <c r="BN188"/>
  <c r="HN188" s="1"/>
  <c r="IB188" s="1"/>
  <c r="BM188"/>
  <c r="HM188" s="1"/>
  <c r="IA188" s="1"/>
  <c r="BL188"/>
  <c r="BK188"/>
  <c r="HK188" s="1"/>
  <c r="HY188" s="1"/>
  <c r="BJ188"/>
  <c r="HJ188" s="1"/>
  <c r="HX188" s="1"/>
  <c r="BI188"/>
  <c r="HI188" s="1"/>
  <c r="HW188" s="1"/>
  <c r="AD188"/>
  <c r="AC188"/>
  <c r="AB188"/>
  <c r="AE188" s="1"/>
  <c r="HT187"/>
  <c r="HP187"/>
  <c r="ID187" s="1"/>
  <c r="HL187"/>
  <c r="HZ187" s="1"/>
  <c r="EM187"/>
  <c r="CW187" s="1"/>
  <c r="IW187" s="1"/>
  <c r="EL187"/>
  <c r="CV187" s="1"/>
  <c r="IV187" s="1"/>
  <c r="EK187"/>
  <c r="EJ187"/>
  <c r="EI187"/>
  <c r="CS187" s="1"/>
  <c r="IS187" s="1"/>
  <c r="EH187"/>
  <c r="CR187" s="1"/>
  <c r="IR187" s="1"/>
  <c r="EG187"/>
  <c r="EF187"/>
  <c r="EE187"/>
  <c r="CO187" s="1"/>
  <c r="IO187" s="1"/>
  <c r="ED187"/>
  <c r="CN187" s="1"/>
  <c r="IN187" s="1"/>
  <c r="EC187"/>
  <c r="EB187"/>
  <c r="EA187"/>
  <c r="CK187" s="1"/>
  <c r="IK187" s="1"/>
  <c r="CU187"/>
  <c r="IU187" s="1"/>
  <c r="CT187"/>
  <c r="IT187" s="1"/>
  <c r="CQ187"/>
  <c r="IQ187" s="1"/>
  <c r="CP187"/>
  <c r="IP187" s="1"/>
  <c r="CM187"/>
  <c r="IM187" s="1"/>
  <c r="CL187"/>
  <c r="IL187" s="1"/>
  <c r="BU187"/>
  <c r="HU187" s="1"/>
  <c r="BT187"/>
  <c r="BS187"/>
  <c r="HS187" s="1"/>
  <c r="IG187" s="1"/>
  <c r="BR187"/>
  <c r="HR187" s="1"/>
  <c r="IF187" s="1"/>
  <c r="BQ187"/>
  <c r="HQ187" s="1"/>
  <c r="IE187" s="1"/>
  <c r="BP187"/>
  <c r="BO187"/>
  <c r="HO187" s="1"/>
  <c r="IC187" s="1"/>
  <c r="BN187"/>
  <c r="HN187" s="1"/>
  <c r="IB187" s="1"/>
  <c r="BM187"/>
  <c r="HM187" s="1"/>
  <c r="IA187" s="1"/>
  <c r="BL187"/>
  <c r="BK187"/>
  <c r="HK187" s="1"/>
  <c r="HY187" s="1"/>
  <c r="BJ187"/>
  <c r="HJ187" s="1"/>
  <c r="HX187" s="1"/>
  <c r="BI187"/>
  <c r="HI187" s="1"/>
  <c r="HW187" s="1"/>
  <c r="AD187"/>
  <c r="AC187"/>
  <c r="AB187"/>
  <c r="AE187" s="1"/>
  <c r="IU186"/>
  <c r="IQ186"/>
  <c r="IM186"/>
  <c r="HT186"/>
  <c r="HP186"/>
  <c r="ID186" s="1"/>
  <c r="HL186"/>
  <c r="HZ186" s="1"/>
  <c r="EM186"/>
  <c r="CW186" s="1"/>
  <c r="IW186" s="1"/>
  <c r="EL186"/>
  <c r="CV186" s="1"/>
  <c r="IV186" s="1"/>
  <c r="EK186"/>
  <c r="EJ186"/>
  <c r="EI186"/>
  <c r="CS186" s="1"/>
  <c r="IS186" s="1"/>
  <c r="EH186"/>
  <c r="CR186" s="1"/>
  <c r="IR186" s="1"/>
  <c r="EG186"/>
  <c r="EF186"/>
  <c r="EE186"/>
  <c r="CO186" s="1"/>
  <c r="IO186" s="1"/>
  <c r="ED186"/>
  <c r="CN186" s="1"/>
  <c r="IN186" s="1"/>
  <c r="EC186"/>
  <c r="EB186"/>
  <c r="EA186"/>
  <c r="CK186" s="1"/>
  <c r="IK186" s="1"/>
  <c r="CU186"/>
  <c r="CT186"/>
  <c r="IT186" s="1"/>
  <c r="CQ186"/>
  <c r="CP186"/>
  <c r="IP186" s="1"/>
  <c r="CM186"/>
  <c r="CL186"/>
  <c r="IL186" s="1"/>
  <c r="BU186"/>
  <c r="HU186" s="1"/>
  <c r="BT186"/>
  <c r="BS186"/>
  <c r="HS186" s="1"/>
  <c r="IG186" s="1"/>
  <c r="BR186"/>
  <c r="HR186" s="1"/>
  <c r="IF186" s="1"/>
  <c r="BQ186"/>
  <c r="HQ186" s="1"/>
  <c r="IE186" s="1"/>
  <c r="BP186"/>
  <c r="BO186"/>
  <c r="HO186" s="1"/>
  <c r="IC186" s="1"/>
  <c r="BN186"/>
  <c r="HN186" s="1"/>
  <c r="IB186" s="1"/>
  <c r="BM186"/>
  <c r="HM186" s="1"/>
  <c r="IA186" s="1"/>
  <c r="BL186"/>
  <c r="BK186"/>
  <c r="HK186" s="1"/>
  <c r="HY186" s="1"/>
  <c r="BJ186"/>
  <c r="HJ186" s="1"/>
  <c r="HX186" s="1"/>
  <c r="BI186"/>
  <c r="HI186" s="1"/>
  <c r="HW186" s="1"/>
  <c r="AD186"/>
  <c r="AC186"/>
  <c r="AE186" s="1"/>
  <c r="AB186"/>
  <c r="IU185"/>
  <c r="IQ185"/>
  <c r="IM185"/>
  <c r="HT185"/>
  <c r="HP185"/>
  <c r="ID185" s="1"/>
  <c r="HL185"/>
  <c r="HZ185" s="1"/>
  <c r="EM185"/>
  <c r="CW185" s="1"/>
  <c r="IW185" s="1"/>
  <c r="EL185"/>
  <c r="CV185" s="1"/>
  <c r="IV185" s="1"/>
  <c r="EK185"/>
  <c r="EJ185"/>
  <c r="EI185"/>
  <c r="CS185" s="1"/>
  <c r="IS185" s="1"/>
  <c r="EH185"/>
  <c r="CR185" s="1"/>
  <c r="IR185" s="1"/>
  <c r="EG185"/>
  <c r="EF185"/>
  <c r="EE185"/>
  <c r="CO185" s="1"/>
  <c r="IO185" s="1"/>
  <c r="ED185"/>
  <c r="CN185" s="1"/>
  <c r="IN185" s="1"/>
  <c r="EC185"/>
  <c r="EB185"/>
  <c r="EA185"/>
  <c r="CK185" s="1"/>
  <c r="IK185" s="1"/>
  <c r="CU185"/>
  <c r="CT185"/>
  <c r="IT185" s="1"/>
  <c r="CQ185"/>
  <c r="CP185"/>
  <c r="IP185" s="1"/>
  <c r="CM185"/>
  <c r="CL185"/>
  <c r="IL185" s="1"/>
  <c r="BU185"/>
  <c r="HU185" s="1"/>
  <c r="BT185"/>
  <c r="BS185"/>
  <c r="HS185" s="1"/>
  <c r="IG185" s="1"/>
  <c r="BR185"/>
  <c r="HR185" s="1"/>
  <c r="IF185" s="1"/>
  <c r="BQ185"/>
  <c r="HQ185" s="1"/>
  <c r="IE185" s="1"/>
  <c r="BP185"/>
  <c r="BO185"/>
  <c r="HO185" s="1"/>
  <c r="IC185" s="1"/>
  <c r="BN185"/>
  <c r="HN185" s="1"/>
  <c r="IB185" s="1"/>
  <c r="BM185"/>
  <c r="HM185" s="1"/>
  <c r="IA185" s="1"/>
  <c r="BL185"/>
  <c r="BK185"/>
  <c r="HK185" s="1"/>
  <c r="HY185" s="1"/>
  <c r="BJ185"/>
  <c r="HJ185" s="1"/>
  <c r="HX185" s="1"/>
  <c r="BI185"/>
  <c r="HI185" s="1"/>
  <c r="HW185" s="1"/>
  <c r="AD185"/>
  <c r="AC185"/>
  <c r="AB185"/>
  <c r="AE185" s="1"/>
  <c r="IU184"/>
  <c r="IQ184"/>
  <c r="IM184"/>
  <c r="HT184"/>
  <c r="HP184"/>
  <c r="ID184" s="1"/>
  <c r="HL184"/>
  <c r="HZ184" s="1"/>
  <c r="EM184"/>
  <c r="CW184" s="1"/>
  <c r="IW184" s="1"/>
  <c r="EL184"/>
  <c r="CV184" s="1"/>
  <c r="IV184" s="1"/>
  <c r="EK184"/>
  <c r="EJ184"/>
  <c r="EI184"/>
  <c r="CS184" s="1"/>
  <c r="IS184" s="1"/>
  <c r="EH184"/>
  <c r="CR184" s="1"/>
  <c r="IR184" s="1"/>
  <c r="EG184"/>
  <c r="EF184"/>
  <c r="EE184"/>
  <c r="CO184" s="1"/>
  <c r="IO184" s="1"/>
  <c r="ED184"/>
  <c r="CN184" s="1"/>
  <c r="IN184" s="1"/>
  <c r="EC184"/>
  <c r="EB184"/>
  <c r="EA184"/>
  <c r="CK184" s="1"/>
  <c r="IK184" s="1"/>
  <c r="CU184"/>
  <c r="CT184"/>
  <c r="IT184" s="1"/>
  <c r="CQ184"/>
  <c r="CP184"/>
  <c r="IP184" s="1"/>
  <c r="CM184"/>
  <c r="CL184"/>
  <c r="IL184" s="1"/>
  <c r="BU184"/>
  <c r="HU184" s="1"/>
  <c r="BT184"/>
  <c r="BS184"/>
  <c r="HS184" s="1"/>
  <c r="IG184" s="1"/>
  <c r="BR184"/>
  <c r="HR184" s="1"/>
  <c r="IF184" s="1"/>
  <c r="BQ184"/>
  <c r="HQ184" s="1"/>
  <c r="IE184" s="1"/>
  <c r="BP184"/>
  <c r="BO184"/>
  <c r="HO184" s="1"/>
  <c r="IC184" s="1"/>
  <c r="BN184"/>
  <c r="HN184" s="1"/>
  <c r="IB184" s="1"/>
  <c r="BM184"/>
  <c r="HM184" s="1"/>
  <c r="IA184" s="1"/>
  <c r="BL184"/>
  <c r="BK184"/>
  <c r="HK184" s="1"/>
  <c r="HY184" s="1"/>
  <c r="BJ184"/>
  <c r="HJ184" s="1"/>
  <c r="HX184" s="1"/>
  <c r="BI184"/>
  <c r="HI184" s="1"/>
  <c r="HW184" s="1"/>
  <c r="AD184"/>
  <c r="AC184"/>
  <c r="AB184"/>
  <c r="AE184" s="1"/>
  <c r="IU183"/>
  <c r="IQ183"/>
  <c r="IM183"/>
  <c r="HT183"/>
  <c r="HP183"/>
  <c r="ID183" s="1"/>
  <c r="HL183"/>
  <c r="HZ183" s="1"/>
  <c r="EM183"/>
  <c r="CW183" s="1"/>
  <c r="IW183" s="1"/>
  <c r="EL183"/>
  <c r="CV183" s="1"/>
  <c r="IV183" s="1"/>
  <c r="EK183"/>
  <c r="EJ183"/>
  <c r="EI183"/>
  <c r="CS183" s="1"/>
  <c r="IS183" s="1"/>
  <c r="EH183"/>
  <c r="CR183" s="1"/>
  <c r="IR183" s="1"/>
  <c r="EG183"/>
  <c r="EF183"/>
  <c r="EE183"/>
  <c r="CO183" s="1"/>
  <c r="IO183" s="1"/>
  <c r="ED183"/>
  <c r="CN183" s="1"/>
  <c r="IN183" s="1"/>
  <c r="EC183"/>
  <c r="EB183"/>
  <c r="EA183"/>
  <c r="CK183" s="1"/>
  <c r="IK183" s="1"/>
  <c r="CU183"/>
  <c r="CT183"/>
  <c r="IT183" s="1"/>
  <c r="CQ183"/>
  <c r="CP183"/>
  <c r="IP183" s="1"/>
  <c r="CM183"/>
  <c r="CL183"/>
  <c r="IL183" s="1"/>
  <c r="BU183"/>
  <c r="HU183" s="1"/>
  <c r="BT183"/>
  <c r="BS183"/>
  <c r="HS183" s="1"/>
  <c r="IG183" s="1"/>
  <c r="BR183"/>
  <c r="HR183" s="1"/>
  <c r="IF183" s="1"/>
  <c r="BQ183"/>
  <c r="HQ183" s="1"/>
  <c r="IE183" s="1"/>
  <c r="BP183"/>
  <c r="BO183"/>
  <c r="HO183" s="1"/>
  <c r="IC183" s="1"/>
  <c r="BN183"/>
  <c r="HN183" s="1"/>
  <c r="IB183" s="1"/>
  <c r="BM183"/>
  <c r="HM183" s="1"/>
  <c r="IA183" s="1"/>
  <c r="BL183"/>
  <c r="BK183"/>
  <c r="HK183" s="1"/>
  <c r="HY183" s="1"/>
  <c r="BJ183"/>
  <c r="HJ183" s="1"/>
  <c r="HX183" s="1"/>
  <c r="BI183"/>
  <c r="HI183" s="1"/>
  <c r="HW183" s="1"/>
  <c r="AD183"/>
  <c r="AC183"/>
  <c r="AB183"/>
  <c r="AE183" s="1"/>
  <c r="IU182"/>
  <c r="IQ182"/>
  <c r="IM182"/>
  <c r="HT182"/>
  <c r="HP182"/>
  <c r="ID182" s="1"/>
  <c r="HL182"/>
  <c r="HZ182" s="1"/>
  <c r="EM182"/>
  <c r="CW182" s="1"/>
  <c r="IW182" s="1"/>
  <c r="EL182"/>
  <c r="CV182" s="1"/>
  <c r="IV182" s="1"/>
  <c r="EK182"/>
  <c r="EJ182"/>
  <c r="EI182"/>
  <c r="CS182" s="1"/>
  <c r="IS182" s="1"/>
  <c r="EH182"/>
  <c r="CR182" s="1"/>
  <c r="IR182" s="1"/>
  <c r="EG182"/>
  <c r="EF182"/>
  <c r="EE182"/>
  <c r="CO182" s="1"/>
  <c r="IO182" s="1"/>
  <c r="ED182"/>
  <c r="CN182" s="1"/>
  <c r="IN182" s="1"/>
  <c r="EC182"/>
  <c r="EB182"/>
  <c r="EA182"/>
  <c r="CK182" s="1"/>
  <c r="IK182" s="1"/>
  <c r="CU182"/>
  <c r="CT182"/>
  <c r="IT182" s="1"/>
  <c r="CQ182"/>
  <c r="CP182"/>
  <c r="IP182" s="1"/>
  <c r="CM182"/>
  <c r="CL182"/>
  <c r="IL182" s="1"/>
  <c r="BU182"/>
  <c r="HU182" s="1"/>
  <c r="BT182"/>
  <c r="BS182"/>
  <c r="HS182" s="1"/>
  <c r="IG182" s="1"/>
  <c r="BR182"/>
  <c r="HR182" s="1"/>
  <c r="IF182" s="1"/>
  <c r="BQ182"/>
  <c r="HQ182" s="1"/>
  <c r="IE182" s="1"/>
  <c r="BP182"/>
  <c r="BO182"/>
  <c r="HO182" s="1"/>
  <c r="IC182" s="1"/>
  <c r="BN182"/>
  <c r="HN182" s="1"/>
  <c r="IB182" s="1"/>
  <c r="BM182"/>
  <c r="HM182" s="1"/>
  <c r="IA182" s="1"/>
  <c r="BL182"/>
  <c r="BK182"/>
  <c r="HK182" s="1"/>
  <c r="HY182" s="1"/>
  <c r="BJ182"/>
  <c r="HJ182" s="1"/>
  <c r="HX182" s="1"/>
  <c r="BI182"/>
  <c r="HI182" s="1"/>
  <c r="HW182" s="1"/>
  <c r="AD182"/>
  <c r="AC182"/>
  <c r="AB182"/>
  <c r="AE182" s="1"/>
  <c r="IU181"/>
  <c r="IQ181"/>
  <c r="IM181"/>
  <c r="HT181"/>
  <c r="HP181"/>
  <c r="ID181" s="1"/>
  <c r="HL181"/>
  <c r="HZ181" s="1"/>
  <c r="EM181"/>
  <c r="CW181" s="1"/>
  <c r="IW181" s="1"/>
  <c r="EL181"/>
  <c r="CV181" s="1"/>
  <c r="IV181" s="1"/>
  <c r="EK181"/>
  <c r="EJ181"/>
  <c r="EI181"/>
  <c r="CS181" s="1"/>
  <c r="IS181" s="1"/>
  <c r="EH181"/>
  <c r="CR181" s="1"/>
  <c r="IR181" s="1"/>
  <c r="EG181"/>
  <c r="EF181"/>
  <c r="EE181"/>
  <c r="CO181" s="1"/>
  <c r="IO181" s="1"/>
  <c r="ED181"/>
  <c r="CN181" s="1"/>
  <c r="IN181" s="1"/>
  <c r="EC181"/>
  <c r="EB181"/>
  <c r="EA181"/>
  <c r="CK181" s="1"/>
  <c r="IK181" s="1"/>
  <c r="CU181"/>
  <c r="CT181"/>
  <c r="IT181" s="1"/>
  <c r="CQ181"/>
  <c r="CP181"/>
  <c r="IP181" s="1"/>
  <c r="CM181"/>
  <c r="CL181"/>
  <c r="IL181" s="1"/>
  <c r="BU181"/>
  <c r="HU181" s="1"/>
  <c r="BT181"/>
  <c r="BS181"/>
  <c r="HS181" s="1"/>
  <c r="IG181" s="1"/>
  <c r="BR181"/>
  <c r="HR181" s="1"/>
  <c r="IF181" s="1"/>
  <c r="BQ181"/>
  <c r="HQ181" s="1"/>
  <c r="IE181" s="1"/>
  <c r="BP181"/>
  <c r="BO181"/>
  <c r="HO181" s="1"/>
  <c r="IC181" s="1"/>
  <c r="BN181"/>
  <c r="HN181" s="1"/>
  <c r="IB181" s="1"/>
  <c r="BM181"/>
  <c r="HM181" s="1"/>
  <c r="IA181" s="1"/>
  <c r="BL181"/>
  <c r="BK181"/>
  <c r="HK181" s="1"/>
  <c r="HY181" s="1"/>
  <c r="BJ181"/>
  <c r="HJ181" s="1"/>
  <c r="HX181" s="1"/>
  <c r="BI181"/>
  <c r="HI181" s="1"/>
  <c r="HW181" s="1"/>
  <c r="AD181"/>
  <c r="AC181"/>
  <c r="AB181"/>
  <c r="AE181" s="1"/>
  <c r="IU180"/>
  <c r="IQ180"/>
  <c r="IM180"/>
  <c r="HT180"/>
  <c r="HP180"/>
  <c r="ID180" s="1"/>
  <c r="HL180"/>
  <c r="HZ180" s="1"/>
  <c r="EM180"/>
  <c r="CW180" s="1"/>
  <c r="IW180" s="1"/>
  <c r="EL180"/>
  <c r="CV180" s="1"/>
  <c r="IV180" s="1"/>
  <c r="EK180"/>
  <c r="EJ180"/>
  <c r="EI180"/>
  <c r="CS180" s="1"/>
  <c r="IS180" s="1"/>
  <c r="EH180"/>
  <c r="CR180" s="1"/>
  <c r="IR180" s="1"/>
  <c r="EG180"/>
  <c r="EF180"/>
  <c r="EE180"/>
  <c r="CO180" s="1"/>
  <c r="IO180" s="1"/>
  <c r="ED180"/>
  <c r="CN180" s="1"/>
  <c r="IN180" s="1"/>
  <c r="EC180"/>
  <c r="EB180"/>
  <c r="EA180"/>
  <c r="CK180" s="1"/>
  <c r="IK180" s="1"/>
  <c r="CU180"/>
  <c r="CT180"/>
  <c r="IT180" s="1"/>
  <c r="CQ180"/>
  <c r="CP180"/>
  <c r="IP180" s="1"/>
  <c r="CM180"/>
  <c r="CL180"/>
  <c r="IL180" s="1"/>
  <c r="BU180"/>
  <c r="HU180" s="1"/>
  <c r="BT180"/>
  <c r="BS180"/>
  <c r="HS180" s="1"/>
  <c r="IG180" s="1"/>
  <c r="BR180"/>
  <c r="HR180" s="1"/>
  <c r="IF180" s="1"/>
  <c r="BQ180"/>
  <c r="HQ180" s="1"/>
  <c r="IE180" s="1"/>
  <c r="BP180"/>
  <c r="BO180"/>
  <c r="HO180" s="1"/>
  <c r="IC180" s="1"/>
  <c r="BN180"/>
  <c r="HN180" s="1"/>
  <c r="IB180" s="1"/>
  <c r="BM180"/>
  <c r="HM180" s="1"/>
  <c r="IA180" s="1"/>
  <c r="BL180"/>
  <c r="BK180"/>
  <c r="HK180" s="1"/>
  <c r="HY180" s="1"/>
  <c r="BJ180"/>
  <c r="HJ180" s="1"/>
  <c r="HX180" s="1"/>
  <c r="BI180"/>
  <c r="HI180" s="1"/>
  <c r="HW180" s="1"/>
  <c r="AD180"/>
  <c r="AC180"/>
  <c r="AB180"/>
  <c r="AE180" s="1"/>
  <c r="IU179"/>
  <c r="IQ179"/>
  <c r="IM179"/>
  <c r="HT179"/>
  <c r="HP179"/>
  <c r="ID179" s="1"/>
  <c r="HL179"/>
  <c r="HZ179" s="1"/>
  <c r="EM179"/>
  <c r="CW179" s="1"/>
  <c r="IW179" s="1"/>
  <c r="EL179"/>
  <c r="CV179" s="1"/>
  <c r="IV179" s="1"/>
  <c r="EK179"/>
  <c r="EJ179"/>
  <c r="EI179"/>
  <c r="CS179" s="1"/>
  <c r="IS179" s="1"/>
  <c r="EH179"/>
  <c r="CR179" s="1"/>
  <c r="IR179" s="1"/>
  <c r="EG179"/>
  <c r="EF179"/>
  <c r="EE179"/>
  <c r="CO179" s="1"/>
  <c r="IO179" s="1"/>
  <c r="ED179"/>
  <c r="CN179" s="1"/>
  <c r="IN179" s="1"/>
  <c r="EC179"/>
  <c r="EB179"/>
  <c r="EA179"/>
  <c r="CK179" s="1"/>
  <c r="IK179" s="1"/>
  <c r="CU179"/>
  <c r="CT179"/>
  <c r="IT179" s="1"/>
  <c r="CQ179"/>
  <c r="CP179"/>
  <c r="IP179" s="1"/>
  <c r="CM179"/>
  <c r="CL179"/>
  <c r="IL179" s="1"/>
  <c r="BU179"/>
  <c r="HU179" s="1"/>
  <c r="BT179"/>
  <c r="BS179"/>
  <c r="HS179" s="1"/>
  <c r="IG179" s="1"/>
  <c r="BR179"/>
  <c r="HR179" s="1"/>
  <c r="IF179" s="1"/>
  <c r="BQ179"/>
  <c r="HQ179" s="1"/>
  <c r="IE179" s="1"/>
  <c r="BP179"/>
  <c r="BO179"/>
  <c r="HO179" s="1"/>
  <c r="IC179" s="1"/>
  <c r="BN179"/>
  <c r="HN179" s="1"/>
  <c r="IB179" s="1"/>
  <c r="BM179"/>
  <c r="HM179" s="1"/>
  <c r="IA179" s="1"/>
  <c r="BL179"/>
  <c r="BK179"/>
  <c r="HK179" s="1"/>
  <c r="HY179" s="1"/>
  <c r="BJ179"/>
  <c r="HJ179" s="1"/>
  <c r="HX179" s="1"/>
  <c r="BI179"/>
  <c r="HI179" s="1"/>
  <c r="HW179" s="1"/>
  <c r="AD179"/>
  <c r="AC179"/>
  <c r="AB179"/>
  <c r="AE179" s="1"/>
  <c r="IU178"/>
  <c r="IQ178"/>
  <c r="IM178"/>
  <c r="EM178"/>
  <c r="EL178"/>
  <c r="CV178" s="1"/>
  <c r="IV178" s="1"/>
  <c r="EK178"/>
  <c r="EJ178"/>
  <c r="EI178"/>
  <c r="EH178"/>
  <c r="CR178" s="1"/>
  <c r="IR178" s="1"/>
  <c r="EG178"/>
  <c r="EF178"/>
  <c r="EE178"/>
  <c r="ED178"/>
  <c r="CN178" s="1"/>
  <c r="IN178" s="1"/>
  <c r="EC178"/>
  <c r="EB178"/>
  <c r="EA178"/>
  <c r="CW178"/>
  <c r="IW178" s="1"/>
  <c r="CU178"/>
  <c r="CT178"/>
  <c r="IT178" s="1"/>
  <c r="CS178"/>
  <c r="IS178" s="1"/>
  <c r="CQ178"/>
  <c r="CP178"/>
  <c r="IP178" s="1"/>
  <c r="CO178"/>
  <c r="IO178" s="1"/>
  <c r="CM178"/>
  <c r="CL178"/>
  <c r="IL178" s="1"/>
  <c r="CK178"/>
  <c r="IK178" s="1"/>
  <c r="BU178"/>
  <c r="HU178" s="1"/>
  <c r="BT178"/>
  <c r="BS178"/>
  <c r="HS178" s="1"/>
  <c r="IG178" s="1"/>
  <c r="BR178"/>
  <c r="HR178" s="1"/>
  <c r="IF178" s="1"/>
  <c r="BQ178"/>
  <c r="HQ178" s="1"/>
  <c r="IE178" s="1"/>
  <c r="BP178"/>
  <c r="BO178"/>
  <c r="HO178" s="1"/>
  <c r="IC178" s="1"/>
  <c r="BN178"/>
  <c r="HN178" s="1"/>
  <c r="IB178" s="1"/>
  <c r="BM178"/>
  <c r="HM178" s="1"/>
  <c r="IA178" s="1"/>
  <c r="BL178"/>
  <c r="BK178"/>
  <c r="HK178" s="1"/>
  <c r="HY178" s="1"/>
  <c r="BJ178"/>
  <c r="HJ178" s="1"/>
  <c r="HX178" s="1"/>
  <c r="BI178"/>
  <c r="HI178" s="1"/>
  <c r="HW178" s="1"/>
  <c r="AD178"/>
  <c r="AC178"/>
  <c r="AB178"/>
  <c r="AE178" s="1"/>
  <c r="IU177"/>
  <c r="IQ177"/>
  <c r="IM177"/>
  <c r="EM177"/>
  <c r="EL177"/>
  <c r="CV177" s="1"/>
  <c r="IV177" s="1"/>
  <c r="EK177"/>
  <c r="EJ177"/>
  <c r="EI177"/>
  <c r="EH177"/>
  <c r="CR177" s="1"/>
  <c r="IR177" s="1"/>
  <c r="EG177"/>
  <c r="EF177"/>
  <c r="EE177"/>
  <c r="ED177"/>
  <c r="CN177" s="1"/>
  <c r="IN177" s="1"/>
  <c r="EC177"/>
  <c r="EB177"/>
  <c r="EA177"/>
  <c r="CW177"/>
  <c r="IW177" s="1"/>
  <c r="CU177"/>
  <c r="CT177"/>
  <c r="IT177" s="1"/>
  <c r="CS177"/>
  <c r="IS177" s="1"/>
  <c r="CQ177"/>
  <c r="CP177"/>
  <c r="IP177" s="1"/>
  <c r="CO177"/>
  <c r="IO177" s="1"/>
  <c r="CM177"/>
  <c r="CL177"/>
  <c r="IL177" s="1"/>
  <c r="CK177"/>
  <c r="IK177" s="1"/>
  <c r="BU177"/>
  <c r="HU177" s="1"/>
  <c r="BT177"/>
  <c r="BS177"/>
  <c r="HS177" s="1"/>
  <c r="IG177" s="1"/>
  <c r="BR177"/>
  <c r="HR177" s="1"/>
  <c r="IF177" s="1"/>
  <c r="BQ177"/>
  <c r="HQ177" s="1"/>
  <c r="IE177" s="1"/>
  <c r="BP177"/>
  <c r="BO177"/>
  <c r="HO177" s="1"/>
  <c r="IC177" s="1"/>
  <c r="BN177"/>
  <c r="HN177" s="1"/>
  <c r="IB177" s="1"/>
  <c r="BM177"/>
  <c r="HM177" s="1"/>
  <c r="IA177" s="1"/>
  <c r="BL177"/>
  <c r="BK177"/>
  <c r="HK177" s="1"/>
  <c r="HY177" s="1"/>
  <c r="BJ177"/>
  <c r="HJ177" s="1"/>
  <c r="HX177" s="1"/>
  <c r="BI177"/>
  <c r="HI177" s="1"/>
  <c r="HW177" s="1"/>
  <c r="AD177"/>
  <c r="AC177"/>
  <c r="AE177" s="1"/>
  <c r="AB177"/>
  <c r="IU176"/>
  <c r="IQ176"/>
  <c r="IM176"/>
  <c r="EM176"/>
  <c r="EL176"/>
  <c r="CV176" s="1"/>
  <c r="IV176" s="1"/>
  <c r="EK176"/>
  <c r="EJ176"/>
  <c r="EI176"/>
  <c r="EH176"/>
  <c r="CR176" s="1"/>
  <c r="IR176" s="1"/>
  <c r="EG176"/>
  <c r="EF176"/>
  <c r="EE176"/>
  <c r="ED176"/>
  <c r="CN176" s="1"/>
  <c r="IN176" s="1"/>
  <c r="EC176"/>
  <c r="EB176"/>
  <c r="EA176"/>
  <c r="CW176"/>
  <c r="IW176" s="1"/>
  <c r="CU176"/>
  <c r="CT176"/>
  <c r="IT176" s="1"/>
  <c r="CS176"/>
  <c r="IS176" s="1"/>
  <c r="CQ176"/>
  <c r="CP176"/>
  <c r="IP176" s="1"/>
  <c r="CO176"/>
  <c r="IO176" s="1"/>
  <c r="CM176"/>
  <c r="CL176"/>
  <c r="IL176" s="1"/>
  <c r="CK176"/>
  <c r="IK176" s="1"/>
  <c r="BU176"/>
  <c r="HU176" s="1"/>
  <c r="BT176"/>
  <c r="BS176"/>
  <c r="HS176" s="1"/>
  <c r="IG176" s="1"/>
  <c r="BR176"/>
  <c r="HR176" s="1"/>
  <c r="IF176" s="1"/>
  <c r="BQ176"/>
  <c r="HQ176" s="1"/>
  <c r="IE176" s="1"/>
  <c r="BP176"/>
  <c r="BO176"/>
  <c r="HO176" s="1"/>
  <c r="IC176" s="1"/>
  <c r="BN176"/>
  <c r="HN176" s="1"/>
  <c r="IB176" s="1"/>
  <c r="BM176"/>
  <c r="HM176" s="1"/>
  <c r="IA176" s="1"/>
  <c r="BL176"/>
  <c r="BK176"/>
  <c r="HK176" s="1"/>
  <c r="HY176" s="1"/>
  <c r="BJ176"/>
  <c r="HJ176" s="1"/>
  <c r="HX176" s="1"/>
  <c r="BI176"/>
  <c r="HI176" s="1"/>
  <c r="HW176" s="1"/>
  <c r="AD176"/>
  <c r="AC176"/>
  <c r="AE176" s="1"/>
  <c r="AB176"/>
  <c r="IU175"/>
  <c r="IQ175"/>
  <c r="IM175"/>
  <c r="IF175"/>
  <c r="IB175"/>
  <c r="HX175"/>
  <c r="EM175"/>
  <c r="EL175"/>
  <c r="CV175" s="1"/>
  <c r="IV175" s="1"/>
  <c r="EK175"/>
  <c r="EJ175"/>
  <c r="EI175"/>
  <c r="EH175"/>
  <c r="CR175" s="1"/>
  <c r="IR175" s="1"/>
  <c r="EG175"/>
  <c r="EF175"/>
  <c r="EE175"/>
  <c r="CO175" s="1"/>
  <c r="IO175" s="1"/>
  <c r="ED175"/>
  <c r="CN175" s="1"/>
  <c r="IN175" s="1"/>
  <c r="EC175"/>
  <c r="EB175"/>
  <c r="EA175"/>
  <c r="CK175" s="1"/>
  <c r="IK175" s="1"/>
  <c r="CW175"/>
  <c r="IW175" s="1"/>
  <c r="CU175"/>
  <c r="CT175"/>
  <c r="IT175" s="1"/>
  <c r="CS175"/>
  <c r="IS175" s="1"/>
  <c r="CQ175"/>
  <c r="CP175"/>
  <c r="IP175" s="1"/>
  <c r="CM175"/>
  <c r="CL175"/>
  <c r="IL175" s="1"/>
  <c r="BU175"/>
  <c r="HU175" s="1"/>
  <c r="BT175"/>
  <c r="BS175"/>
  <c r="HS175" s="1"/>
  <c r="IG175" s="1"/>
  <c r="BR175"/>
  <c r="HR175" s="1"/>
  <c r="BQ175"/>
  <c r="HQ175" s="1"/>
  <c r="IE175" s="1"/>
  <c r="BP175"/>
  <c r="BO175"/>
  <c r="HO175" s="1"/>
  <c r="IC175" s="1"/>
  <c r="BN175"/>
  <c r="HN175" s="1"/>
  <c r="BM175"/>
  <c r="HM175" s="1"/>
  <c r="IA175" s="1"/>
  <c r="BL175"/>
  <c r="BK175"/>
  <c r="HK175" s="1"/>
  <c r="HY175" s="1"/>
  <c r="BJ175"/>
  <c r="HJ175" s="1"/>
  <c r="BI175"/>
  <c r="HI175" s="1"/>
  <c r="HW175" s="1"/>
  <c r="AD175"/>
  <c r="AC175"/>
  <c r="AB175"/>
  <c r="IV174"/>
  <c r="IU174"/>
  <c r="IR174"/>
  <c r="IQ174"/>
  <c r="IN174"/>
  <c r="IM174"/>
  <c r="IG174"/>
  <c r="HT174"/>
  <c r="HS174"/>
  <c r="HP174"/>
  <c r="ID174" s="1"/>
  <c r="HL174"/>
  <c r="HZ174" s="1"/>
  <c r="HK174"/>
  <c r="HY174" s="1"/>
  <c r="EM174"/>
  <c r="CW174" s="1"/>
  <c r="IW174" s="1"/>
  <c r="EL174"/>
  <c r="CV174" s="1"/>
  <c r="EK174"/>
  <c r="EJ174"/>
  <c r="EI174"/>
  <c r="EH174"/>
  <c r="CR174" s="1"/>
  <c r="EG174"/>
  <c r="EF174"/>
  <c r="EE174"/>
  <c r="CO174" s="1"/>
  <c r="IO174" s="1"/>
  <c r="ED174"/>
  <c r="CN174" s="1"/>
  <c r="EC174"/>
  <c r="EB174"/>
  <c r="EA174"/>
  <c r="CK174" s="1"/>
  <c r="IK174" s="1"/>
  <c r="CU174"/>
  <c r="CT174"/>
  <c r="IT174" s="1"/>
  <c r="CS174"/>
  <c r="IS174" s="1"/>
  <c r="CQ174"/>
  <c r="CP174"/>
  <c r="IP174" s="1"/>
  <c r="CM174"/>
  <c r="CL174"/>
  <c r="IL174" s="1"/>
  <c r="BU174"/>
  <c r="HU174" s="1"/>
  <c r="BT174"/>
  <c r="BS174"/>
  <c r="BR174"/>
  <c r="HR174" s="1"/>
  <c r="IF174" s="1"/>
  <c r="BQ174"/>
  <c r="HQ174" s="1"/>
  <c r="IE174" s="1"/>
  <c r="BP174"/>
  <c r="BO174"/>
  <c r="HO174" s="1"/>
  <c r="IC174" s="1"/>
  <c r="BN174"/>
  <c r="HN174" s="1"/>
  <c r="IB174" s="1"/>
  <c r="BM174"/>
  <c r="HM174" s="1"/>
  <c r="IA174" s="1"/>
  <c r="BL174"/>
  <c r="BK174"/>
  <c r="BJ174"/>
  <c r="HJ174" s="1"/>
  <c r="HX174" s="1"/>
  <c r="BI174"/>
  <c r="HI174" s="1"/>
  <c r="HW174" s="1"/>
  <c r="AD174"/>
  <c r="AC174"/>
  <c r="AB174"/>
  <c r="IU173"/>
  <c r="IQ173"/>
  <c r="IM173"/>
  <c r="EM173"/>
  <c r="EL173"/>
  <c r="CV173" s="1"/>
  <c r="IV173" s="1"/>
  <c r="EK173"/>
  <c r="EJ173"/>
  <c r="EI173"/>
  <c r="EH173"/>
  <c r="CR173" s="1"/>
  <c r="IR173" s="1"/>
  <c r="EG173"/>
  <c r="EF173"/>
  <c r="EE173"/>
  <c r="ED173"/>
  <c r="CN173" s="1"/>
  <c r="IN173" s="1"/>
  <c r="EC173"/>
  <c r="EB173"/>
  <c r="EA173"/>
  <c r="CW173"/>
  <c r="IW173" s="1"/>
  <c r="CU173"/>
  <c r="CT173"/>
  <c r="IT173" s="1"/>
  <c r="CS173"/>
  <c r="IS173" s="1"/>
  <c r="CQ173"/>
  <c r="CP173"/>
  <c r="IP173" s="1"/>
  <c r="CO173"/>
  <c r="IO173" s="1"/>
  <c r="CM173"/>
  <c r="CL173"/>
  <c r="IL173" s="1"/>
  <c r="CK173"/>
  <c r="IK173" s="1"/>
  <c r="BU173"/>
  <c r="HU173" s="1"/>
  <c r="BT173"/>
  <c r="BS173"/>
  <c r="HS173" s="1"/>
  <c r="IG173" s="1"/>
  <c r="BR173"/>
  <c r="HR173" s="1"/>
  <c r="IF173" s="1"/>
  <c r="BQ173"/>
  <c r="HQ173" s="1"/>
  <c r="IE173" s="1"/>
  <c r="BP173"/>
  <c r="BO173"/>
  <c r="HO173" s="1"/>
  <c r="IC173" s="1"/>
  <c r="BN173"/>
  <c r="HN173" s="1"/>
  <c r="IB173" s="1"/>
  <c r="BM173"/>
  <c r="HM173" s="1"/>
  <c r="IA173" s="1"/>
  <c r="BL173"/>
  <c r="BK173"/>
  <c r="HK173" s="1"/>
  <c r="HY173" s="1"/>
  <c r="BJ173"/>
  <c r="HJ173" s="1"/>
  <c r="HX173" s="1"/>
  <c r="BI173"/>
  <c r="HI173" s="1"/>
  <c r="HW173" s="1"/>
  <c r="AD173"/>
  <c r="AC173"/>
  <c r="AE173" s="1"/>
  <c r="AB173"/>
  <c r="IU172"/>
  <c r="IQ172"/>
  <c r="IM172"/>
  <c r="EM172"/>
  <c r="EL172"/>
  <c r="CV172" s="1"/>
  <c r="IV172" s="1"/>
  <c r="EK172"/>
  <c r="EJ172"/>
  <c r="EI172"/>
  <c r="EH172"/>
  <c r="CR172" s="1"/>
  <c r="IR172" s="1"/>
  <c r="EG172"/>
  <c r="EF172"/>
  <c r="EE172"/>
  <c r="CO172" s="1"/>
  <c r="IO172" s="1"/>
  <c r="ED172"/>
  <c r="CN172" s="1"/>
  <c r="IN172" s="1"/>
  <c r="EC172"/>
  <c r="EB172"/>
  <c r="EA172"/>
  <c r="CK172" s="1"/>
  <c r="IK172" s="1"/>
  <c r="CW172"/>
  <c r="IW172" s="1"/>
  <c r="CU172"/>
  <c r="CT172"/>
  <c r="IT172" s="1"/>
  <c r="CS172"/>
  <c r="IS172" s="1"/>
  <c r="CQ172"/>
  <c r="CP172"/>
  <c r="IP172" s="1"/>
  <c r="CM172"/>
  <c r="CL172"/>
  <c r="IL172" s="1"/>
  <c r="BU172"/>
  <c r="BT172"/>
  <c r="BS172"/>
  <c r="HS172" s="1"/>
  <c r="IG172" s="1"/>
  <c r="BR172"/>
  <c r="HR172" s="1"/>
  <c r="IF172" s="1"/>
  <c r="BQ172"/>
  <c r="BP172"/>
  <c r="BO172"/>
  <c r="HO172" s="1"/>
  <c r="IC172" s="1"/>
  <c r="BN172"/>
  <c r="HN172" s="1"/>
  <c r="IB172" s="1"/>
  <c r="BM172"/>
  <c r="BL172"/>
  <c r="BK172"/>
  <c r="HK172" s="1"/>
  <c r="HY172" s="1"/>
  <c r="BJ172"/>
  <c r="HJ172" s="1"/>
  <c r="HX172" s="1"/>
  <c r="BI172"/>
  <c r="AD172"/>
  <c r="AC172"/>
  <c r="AE172" s="1"/>
  <c r="AB172"/>
  <c r="IU171"/>
  <c r="IQ171"/>
  <c r="IM171"/>
  <c r="IF171"/>
  <c r="IB171"/>
  <c r="HX171"/>
  <c r="HP171"/>
  <c r="ID171" s="1"/>
  <c r="EM171"/>
  <c r="CW171" s="1"/>
  <c r="IW171" s="1"/>
  <c r="EL171"/>
  <c r="CV171" s="1"/>
  <c r="IV171" s="1"/>
  <c r="EK171"/>
  <c r="EJ171"/>
  <c r="EI171"/>
  <c r="EH171"/>
  <c r="CR171" s="1"/>
  <c r="IR171" s="1"/>
  <c r="EG171"/>
  <c r="EF171"/>
  <c r="EE171"/>
  <c r="CO171" s="1"/>
  <c r="IO171" s="1"/>
  <c r="ED171"/>
  <c r="CN171" s="1"/>
  <c r="IN171" s="1"/>
  <c r="EC171"/>
  <c r="EB171"/>
  <c r="EA171"/>
  <c r="CK171" s="1"/>
  <c r="IK171" s="1"/>
  <c r="CU171"/>
  <c r="CT171"/>
  <c r="IT171" s="1"/>
  <c r="CS171"/>
  <c r="IS171" s="1"/>
  <c r="CQ171"/>
  <c r="CP171"/>
  <c r="IP171" s="1"/>
  <c r="CM171"/>
  <c r="CL171"/>
  <c r="IL171" s="1"/>
  <c r="BU171"/>
  <c r="BT171"/>
  <c r="BS171"/>
  <c r="HS171" s="1"/>
  <c r="IG171" s="1"/>
  <c r="BR171"/>
  <c r="HR171" s="1"/>
  <c r="BQ171"/>
  <c r="BP171"/>
  <c r="BO171"/>
  <c r="HO171" s="1"/>
  <c r="IC171" s="1"/>
  <c r="BN171"/>
  <c r="HN171" s="1"/>
  <c r="BM171"/>
  <c r="BL171"/>
  <c r="BK171"/>
  <c r="HK171" s="1"/>
  <c r="HY171" s="1"/>
  <c r="BJ171"/>
  <c r="HJ171" s="1"/>
  <c r="BI171"/>
  <c r="AD171"/>
  <c r="AC171"/>
  <c r="AB171"/>
  <c r="IV170"/>
  <c r="IU170"/>
  <c r="IR170"/>
  <c r="IQ170"/>
  <c r="IN170"/>
  <c r="IM170"/>
  <c r="HT170"/>
  <c r="HS170"/>
  <c r="IG170" s="1"/>
  <c r="HP170"/>
  <c r="ID170" s="1"/>
  <c r="HL170"/>
  <c r="HZ170" s="1"/>
  <c r="HK170"/>
  <c r="HY170" s="1"/>
  <c r="EM170"/>
  <c r="CW170" s="1"/>
  <c r="IW170" s="1"/>
  <c r="EL170"/>
  <c r="CV170" s="1"/>
  <c r="EK170"/>
  <c r="EJ170"/>
  <c r="EI170"/>
  <c r="EH170"/>
  <c r="CR170" s="1"/>
  <c r="EG170"/>
  <c r="EF170"/>
  <c r="EE170"/>
  <c r="ED170"/>
  <c r="CN170" s="1"/>
  <c r="EC170"/>
  <c r="EB170"/>
  <c r="EA170"/>
  <c r="CK170" s="1"/>
  <c r="IK170" s="1"/>
  <c r="CU170"/>
  <c r="CT170"/>
  <c r="IT170" s="1"/>
  <c r="CS170"/>
  <c r="IS170" s="1"/>
  <c r="CQ170"/>
  <c r="CP170"/>
  <c r="IP170" s="1"/>
  <c r="CO170"/>
  <c r="IO170" s="1"/>
  <c r="CM170"/>
  <c r="CL170"/>
  <c r="IL170" s="1"/>
  <c r="BU170"/>
  <c r="HU170" s="1"/>
  <c r="BT170"/>
  <c r="BS170"/>
  <c r="BR170"/>
  <c r="HR170" s="1"/>
  <c r="IF170" s="1"/>
  <c r="BQ170"/>
  <c r="HQ170" s="1"/>
  <c r="IE170" s="1"/>
  <c r="BP170"/>
  <c r="BO170"/>
  <c r="HO170" s="1"/>
  <c r="IC170" s="1"/>
  <c r="BN170"/>
  <c r="HN170" s="1"/>
  <c r="IB170" s="1"/>
  <c r="BM170"/>
  <c r="HM170" s="1"/>
  <c r="IA170" s="1"/>
  <c r="BL170"/>
  <c r="BK170"/>
  <c r="BJ170"/>
  <c r="HJ170" s="1"/>
  <c r="HX170" s="1"/>
  <c r="BI170"/>
  <c r="HI170" s="1"/>
  <c r="HW170" s="1"/>
  <c r="AD170"/>
  <c r="AC170"/>
  <c r="AB170"/>
  <c r="AE170" s="1"/>
  <c r="EM169"/>
  <c r="EL169"/>
  <c r="CV169" s="1"/>
  <c r="IV169" s="1"/>
  <c r="EK169"/>
  <c r="CU169" s="1"/>
  <c r="IU169" s="1"/>
  <c r="EJ169"/>
  <c r="EI169"/>
  <c r="EH169"/>
  <c r="CR169" s="1"/>
  <c r="IR169" s="1"/>
  <c r="EG169"/>
  <c r="CQ169" s="1"/>
  <c r="IQ169" s="1"/>
  <c r="EF169"/>
  <c r="EE169"/>
  <c r="ED169"/>
  <c r="CN169" s="1"/>
  <c r="IN169" s="1"/>
  <c r="EC169"/>
  <c r="CM169" s="1"/>
  <c r="IM169" s="1"/>
  <c r="EB169"/>
  <c r="EA169"/>
  <c r="CW169"/>
  <c r="IW169" s="1"/>
  <c r="CT169"/>
  <c r="IT169" s="1"/>
  <c r="CS169"/>
  <c r="IS169" s="1"/>
  <c r="CP169"/>
  <c r="IP169" s="1"/>
  <c r="CO169"/>
  <c r="IO169" s="1"/>
  <c r="CL169"/>
  <c r="IL169" s="1"/>
  <c r="CK169"/>
  <c r="IK169" s="1"/>
  <c r="BU169"/>
  <c r="HU169" s="1"/>
  <c r="BT169"/>
  <c r="BS169"/>
  <c r="HS169" s="1"/>
  <c r="IG169" s="1"/>
  <c r="BR169"/>
  <c r="HR169" s="1"/>
  <c r="IF169" s="1"/>
  <c r="BQ169"/>
  <c r="HQ169" s="1"/>
  <c r="IE169" s="1"/>
  <c r="BP169"/>
  <c r="HP169" s="1"/>
  <c r="ID169" s="1"/>
  <c r="BO169"/>
  <c r="HO169" s="1"/>
  <c r="IC169" s="1"/>
  <c r="BN169"/>
  <c r="HN169" s="1"/>
  <c r="IB169" s="1"/>
  <c r="BM169"/>
  <c r="HM169" s="1"/>
  <c r="IA169" s="1"/>
  <c r="BL169"/>
  <c r="BK169"/>
  <c r="HK169" s="1"/>
  <c r="HY169" s="1"/>
  <c r="BJ169"/>
  <c r="HJ169" s="1"/>
  <c r="HX169" s="1"/>
  <c r="BI169"/>
  <c r="HI169" s="1"/>
  <c r="HW169" s="1"/>
  <c r="AD169"/>
  <c r="AC169"/>
  <c r="AB169"/>
  <c r="AE169" s="1"/>
  <c r="HS168"/>
  <c r="IG168" s="1"/>
  <c r="HO168"/>
  <c r="IC168" s="1"/>
  <c r="HK168"/>
  <c r="HY168" s="1"/>
  <c r="EM168"/>
  <c r="EL168"/>
  <c r="HT168" s="1"/>
  <c r="EK168"/>
  <c r="CU168" s="1"/>
  <c r="IU168" s="1"/>
  <c r="EJ168"/>
  <c r="EI168"/>
  <c r="EH168"/>
  <c r="HP168" s="1"/>
  <c r="ID168" s="1"/>
  <c r="EG168"/>
  <c r="CQ168" s="1"/>
  <c r="IQ168" s="1"/>
  <c r="EF168"/>
  <c r="EE168"/>
  <c r="ED168"/>
  <c r="HL168" s="1"/>
  <c r="HZ168" s="1"/>
  <c r="EC168"/>
  <c r="CM168" s="1"/>
  <c r="IM168" s="1"/>
  <c r="EB168"/>
  <c r="EA168"/>
  <c r="CW168"/>
  <c r="IW168" s="1"/>
  <c r="CT168"/>
  <c r="IT168" s="1"/>
  <c r="CS168"/>
  <c r="IS168" s="1"/>
  <c r="CP168"/>
  <c r="IP168" s="1"/>
  <c r="CO168"/>
  <c r="IO168" s="1"/>
  <c r="CL168"/>
  <c r="IL168" s="1"/>
  <c r="CK168"/>
  <c r="IK168" s="1"/>
  <c r="BU168"/>
  <c r="HU168" s="1"/>
  <c r="BT168"/>
  <c r="BS168"/>
  <c r="BR168"/>
  <c r="HR168" s="1"/>
  <c r="IF168" s="1"/>
  <c r="BQ168"/>
  <c r="HQ168" s="1"/>
  <c r="IE168" s="1"/>
  <c r="BP168"/>
  <c r="BO168"/>
  <c r="BN168"/>
  <c r="HN168" s="1"/>
  <c r="IB168" s="1"/>
  <c r="BM168"/>
  <c r="HM168" s="1"/>
  <c r="IA168" s="1"/>
  <c r="BL168"/>
  <c r="BK168"/>
  <c r="BJ168"/>
  <c r="HJ168" s="1"/>
  <c r="HX168" s="1"/>
  <c r="BI168"/>
  <c r="HI168" s="1"/>
  <c r="HW168" s="1"/>
  <c r="AD168"/>
  <c r="AC168"/>
  <c r="AB168"/>
  <c r="AE168" s="1"/>
  <c r="HS167"/>
  <c r="IG167" s="1"/>
  <c r="HO167"/>
  <c r="IC167" s="1"/>
  <c r="HK167"/>
  <c r="HY167" s="1"/>
  <c r="EM167"/>
  <c r="EL167"/>
  <c r="HT167" s="1"/>
  <c r="EK167"/>
  <c r="CU167" s="1"/>
  <c r="IU167" s="1"/>
  <c r="EJ167"/>
  <c r="EI167"/>
  <c r="EH167"/>
  <c r="HP167" s="1"/>
  <c r="ID167" s="1"/>
  <c r="EG167"/>
  <c r="CQ167" s="1"/>
  <c r="IQ167" s="1"/>
  <c r="EF167"/>
  <c r="EE167"/>
  <c r="ED167"/>
  <c r="HL167" s="1"/>
  <c r="HZ167" s="1"/>
  <c r="EC167"/>
  <c r="CM167" s="1"/>
  <c r="IM167" s="1"/>
  <c r="EB167"/>
  <c r="EA167"/>
  <c r="CW167"/>
  <c r="IW167" s="1"/>
  <c r="CT167"/>
  <c r="IT167" s="1"/>
  <c r="CS167"/>
  <c r="IS167" s="1"/>
  <c r="CP167"/>
  <c r="IP167" s="1"/>
  <c r="CO167"/>
  <c r="IO167" s="1"/>
  <c r="CL167"/>
  <c r="IL167" s="1"/>
  <c r="CK167"/>
  <c r="IK167" s="1"/>
  <c r="BU167"/>
  <c r="HU167" s="1"/>
  <c r="BT167"/>
  <c r="BS167"/>
  <c r="BR167"/>
  <c r="HR167" s="1"/>
  <c r="IF167" s="1"/>
  <c r="BQ167"/>
  <c r="HQ167" s="1"/>
  <c r="IE167" s="1"/>
  <c r="BP167"/>
  <c r="BO167"/>
  <c r="BN167"/>
  <c r="HN167" s="1"/>
  <c r="IB167" s="1"/>
  <c r="BM167"/>
  <c r="HM167" s="1"/>
  <c r="IA167" s="1"/>
  <c r="BL167"/>
  <c r="BK167"/>
  <c r="BJ167"/>
  <c r="HJ167" s="1"/>
  <c r="HX167" s="1"/>
  <c r="BI167"/>
  <c r="HI167" s="1"/>
  <c r="HW167" s="1"/>
  <c r="AD167"/>
  <c r="AC167"/>
  <c r="AB167"/>
  <c r="AE167" s="1"/>
  <c r="HS166"/>
  <c r="IG166" s="1"/>
  <c r="HO166"/>
  <c r="IC166" s="1"/>
  <c r="HK166"/>
  <c r="HY166" s="1"/>
  <c r="EM166"/>
  <c r="EL166"/>
  <c r="HT166" s="1"/>
  <c r="EK166"/>
  <c r="CU166" s="1"/>
  <c r="IU166" s="1"/>
  <c r="EJ166"/>
  <c r="EI166"/>
  <c r="EH166"/>
  <c r="HP166" s="1"/>
  <c r="ID166" s="1"/>
  <c r="EG166"/>
  <c r="CQ166" s="1"/>
  <c r="IQ166" s="1"/>
  <c r="EF166"/>
  <c r="EE166"/>
  <c r="ED166"/>
  <c r="HL166" s="1"/>
  <c r="HZ166" s="1"/>
  <c r="EC166"/>
  <c r="CM166" s="1"/>
  <c r="IM166" s="1"/>
  <c r="EB166"/>
  <c r="EA166"/>
  <c r="CW166"/>
  <c r="IW166" s="1"/>
  <c r="CT166"/>
  <c r="IT166" s="1"/>
  <c r="CS166"/>
  <c r="IS166" s="1"/>
  <c r="CP166"/>
  <c r="IP166" s="1"/>
  <c r="CO166"/>
  <c r="IO166" s="1"/>
  <c r="CL166"/>
  <c r="IL166" s="1"/>
  <c r="CK166"/>
  <c r="IK166" s="1"/>
  <c r="BU166"/>
  <c r="HU166" s="1"/>
  <c r="BT166"/>
  <c r="BS166"/>
  <c r="BR166"/>
  <c r="HR166" s="1"/>
  <c r="IF166" s="1"/>
  <c r="BQ166"/>
  <c r="HQ166" s="1"/>
  <c r="IE166" s="1"/>
  <c r="BP166"/>
  <c r="BO166"/>
  <c r="BN166"/>
  <c r="HN166" s="1"/>
  <c r="IB166" s="1"/>
  <c r="BM166"/>
  <c r="HM166" s="1"/>
  <c r="IA166" s="1"/>
  <c r="BL166"/>
  <c r="BK166"/>
  <c r="BJ166"/>
  <c r="HJ166" s="1"/>
  <c r="HX166" s="1"/>
  <c r="BI166"/>
  <c r="HI166" s="1"/>
  <c r="HW166" s="1"/>
  <c r="AD166"/>
  <c r="AC166"/>
  <c r="AB166"/>
  <c r="AE166" s="1"/>
  <c r="HS165"/>
  <c r="IG165" s="1"/>
  <c r="HO165"/>
  <c r="IC165" s="1"/>
  <c r="HK165"/>
  <c r="HY165" s="1"/>
  <c r="EM165"/>
  <c r="EL165"/>
  <c r="HT165" s="1"/>
  <c r="EK165"/>
  <c r="CU165" s="1"/>
  <c r="IU165" s="1"/>
  <c r="EJ165"/>
  <c r="EI165"/>
  <c r="EH165"/>
  <c r="HP165" s="1"/>
  <c r="ID165" s="1"/>
  <c r="EG165"/>
  <c r="CQ165" s="1"/>
  <c r="IQ165" s="1"/>
  <c r="EF165"/>
  <c r="EE165"/>
  <c r="ED165"/>
  <c r="HL165" s="1"/>
  <c r="HZ165" s="1"/>
  <c r="EC165"/>
  <c r="CM165" s="1"/>
  <c r="IM165" s="1"/>
  <c r="EB165"/>
  <c r="EA165"/>
  <c r="CW165"/>
  <c r="IW165" s="1"/>
  <c r="CT165"/>
  <c r="IT165" s="1"/>
  <c r="CS165"/>
  <c r="IS165" s="1"/>
  <c r="CP165"/>
  <c r="IP165" s="1"/>
  <c r="CO165"/>
  <c r="IO165" s="1"/>
  <c r="CL165"/>
  <c r="IL165" s="1"/>
  <c r="CK165"/>
  <c r="IK165" s="1"/>
  <c r="BU165"/>
  <c r="HU165" s="1"/>
  <c r="BT165"/>
  <c r="BS165"/>
  <c r="BR165"/>
  <c r="HR165" s="1"/>
  <c r="IF165" s="1"/>
  <c r="BQ165"/>
  <c r="HQ165" s="1"/>
  <c r="IE165" s="1"/>
  <c r="BP165"/>
  <c r="BO165"/>
  <c r="BN165"/>
  <c r="HN165" s="1"/>
  <c r="IB165" s="1"/>
  <c r="BM165"/>
  <c r="HM165" s="1"/>
  <c r="IA165" s="1"/>
  <c r="BL165"/>
  <c r="BK165"/>
  <c r="BJ165"/>
  <c r="HJ165" s="1"/>
  <c r="HX165" s="1"/>
  <c r="BI165"/>
  <c r="HI165" s="1"/>
  <c r="HW165" s="1"/>
  <c r="AD165"/>
  <c r="AC165"/>
  <c r="AB165"/>
  <c r="AE165" s="1"/>
  <c r="HS164"/>
  <c r="IG164" s="1"/>
  <c r="HO164"/>
  <c r="IC164" s="1"/>
  <c r="HK164"/>
  <c r="HY164" s="1"/>
  <c r="EM164"/>
  <c r="EL164"/>
  <c r="HT164" s="1"/>
  <c r="EK164"/>
  <c r="CU164" s="1"/>
  <c r="IU164" s="1"/>
  <c r="EJ164"/>
  <c r="EI164"/>
  <c r="EH164"/>
  <c r="HP164" s="1"/>
  <c r="ID164" s="1"/>
  <c r="EG164"/>
  <c r="CQ164" s="1"/>
  <c r="IQ164" s="1"/>
  <c r="EF164"/>
  <c r="EE164"/>
  <c r="ED164"/>
  <c r="HL164" s="1"/>
  <c r="HZ164" s="1"/>
  <c r="EC164"/>
  <c r="CM164" s="1"/>
  <c r="IM164" s="1"/>
  <c r="EB164"/>
  <c r="EA164"/>
  <c r="CW164"/>
  <c r="IW164" s="1"/>
  <c r="CT164"/>
  <c r="IT164" s="1"/>
  <c r="CS164"/>
  <c r="IS164" s="1"/>
  <c r="CP164"/>
  <c r="IP164" s="1"/>
  <c r="CO164"/>
  <c r="IO164" s="1"/>
  <c r="CL164"/>
  <c r="IL164" s="1"/>
  <c r="CK164"/>
  <c r="IK164" s="1"/>
  <c r="BU164"/>
  <c r="HU164" s="1"/>
  <c r="BT164"/>
  <c r="BS164"/>
  <c r="BR164"/>
  <c r="HR164" s="1"/>
  <c r="IF164" s="1"/>
  <c r="BQ164"/>
  <c r="HQ164" s="1"/>
  <c r="IE164" s="1"/>
  <c r="BP164"/>
  <c r="BO164"/>
  <c r="BN164"/>
  <c r="HN164" s="1"/>
  <c r="IB164" s="1"/>
  <c r="BM164"/>
  <c r="HM164" s="1"/>
  <c r="IA164" s="1"/>
  <c r="BL164"/>
  <c r="BK164"/>
  <c r="BJ164"/>
  <c r="HJ164" s="1"/>
  <c r="HX164" s="1"/>
  <c r="BI164"/>
  <c r="HI164" s="1"/>
  <c r="HW164" s="1"/>
  <c r="AD164"/>
  <c r="AC164"/>
  <c r="AB164"/>
  <c r="AE164" s="1"/>
  <c r="HS163"/>
  <c r="IG163" s="1"/>
  <c r="HO163"/>
  <c r="IC163" s="1"/>
  <c r="HK163"/>
  <c r="HY163" s="1"/>
  <c r="EM163"/>
  <c r="EL163"/>
  <c r="HT163" s="1"/>
  <c r="EK163"/>
  <c r="CU163" s="1"/>
  <c r="IU163" s="1"/>
  <c r="EJ163"/>
  <c r="EI163"/>
  <c r="EH163"/>
  <c r="HP163" s="1"/>
  <c r="ID163" s="1"/>
  <c r="EG163"/>
  <c r="CQ163" s="1"/>
  <c r="IQ163" s="1"/>
  <c r="EF163"/>
  <c r="EE163"/>
  <c r="ED163"/>
  <c r="HL163" s="1"/>
  <c r="HZ163" s="1"/>
  <c r="EC163"/>
  <c r="CM163" s="1"/>
  <c r="IM163" s="1"/>
  <c r="EB163"/>
  <c r="EA163"/>
  <c r="CW163"/>
  <c r="IW163" s="1"/>
  <c r="CT163"/>
  <c r="IT163" s="1"/>
  <c r="CS163"/>
  <c r="IS163" s="1"/>
  <c r="CP163"/>
  <c r="IP163" s="1"/>
  <c r="CO163"/>
  <c r="IO163" s="1"/>
  <c r="CL163"/>
  <c r="IL163" s="1"/>
  <c r="CK163"/>
  <c r="IK163" s="1"/>
  <c r="BU163"/>
  <c r="HU163" s="1"/>
  <c r="BT163"/>
  <c r="BS163"/>
  <c r="BR163"/>
  <c r="HR163" s="1"/>
  <c r="IF163" s="1"/>
  <c r="BQ163"/>
  <c r="HQ163" s="1"/>
  <c r="IE163" s="1"/>
  <c r="BP163"/>
  <c r="BO163"/>
  <c r="BN163"/>
  <c r="HN163" s="1"/>
  <c r="IB163" s="1"/>
  <c r="BM163"/>
  <c r="HM163" s="1"/>
  <c r="IA163" s="1"/>
  <c r="BL163"/>
  <c r="BK163"/>
  <c r="BJ163"/>
  <c r="HJ163" s="1"/>
  <c r="HX163" s="1"/>
  <c r="BI163"/>
  <c r="HI163" s="1"/>
  <c r="HW163" s="1"/>
  <c r="AD163"/>
  <c r="AC163"/>
  <c r="AB163"/>
  <c r="AE163" s="1"/>
  <c r="HS162"/>
  <c r="IG162" s="1"/>
  <c r="HO162"/>
  <c r="IC162" s="1"/>
  <c r="HK162"/>
  <c r="HY162" s="1"/>
  <c r="EM162"/>
  <c r="EL162"/>
  <c r="HT162" s="1"/>
  <c r="EK162"/>
  <c r="CU162" s="1"/>
  <c r="IU162" s="1"/>
  <c r="EJ162"/>
  <c r="EI162"/>
  <c r="EH162"/>
  <c r="HP162" s="1"/>
  <c r="ID162" s="1"/>
  <c r="EG162"/>
  <c r="CQ162" s="1"/>
  <c r="IQ162" s="1"/>
  <c r="EF162"/>
  <c r="EE162"/>
  <c r="ED162"/>
  <c r="HL162" s="1"/>
  <c r="HZ162" s="1"/>
  <c r="EC162"/>
  <c r="CM162" s="1"/>
  <c r="IM162" s="1"/>
  <c r="EB162"/>
  <c r="EA162"/>
  <c r="CW162"/>
  <c r="IW162" s="1"/>
  <c r="CT162"/>
  <c r="IT162" s="1"/>
  <c r="CS162"/>
  <c r="IS162" s="1"/>
  <c r="CP162"/>
  <c r="IP162" s="1"/>
  <c r="CO162"/>
  <c r="IO162" s="1"/>
  <c r="CL162"/>
  <c r="IL162" s="1"/>
  <c r="CK162"/>
  <c r="IK162" s="1"/>
  <c r="BU162"/>
  <c r="HU162" s="1"/>
  <c r="BT162"/>
  <c r="BS162"/>
  <c r="BR162"/>
  <c r="HR162" s="1"/>
  <c r="IF162" s="1"/>
  <c r="BQ162"/>
  <c r="HQ162" s="1"/>
  <c r="IE162" s="1"/>
  <c r="BP162"/>
  <c r="BO162"/>
  <c r="BN162"/>
  <c r="HN162" s="1"/>
  <c r="IB162" s="1"/>
  <c r="BM162"/>
  <c r="HM162" s="1"/>
  <c r="IA162" s="1"/>
  <c r="BL162"/>
  <c r="BK162"/>
  <c r="BJ162"/>
  <c r="HJ162" s="1"/>
  <c r="HX162" s="1"/>
  <c r="BI162"/>
  <c r="HI162" s="1"/>
  <c r="HW162" s="1"/>
  <c r="AD162"/>
  <c r="AC162"/>
  <c r="AB162"/>
  <c r="AE162" s="1"/>
  <c r="HS161"/>
  <c r="IG161" s="1"/>
  <c r="HO161"/>
  <c r="IC161" s="1"/>
  <c r="HK161"/>
  <c r="HY161" s="1"/>
  <c r="EM161"/>
  <c r="EL161"/>
  <c r="HT161" s="1"/>
  <c r="EK161"/>
  <c r="CU161" s="1"/>
  <c r="IU161" s="1"/>
  <c r="EJ161"/>
  <c r="EI161"/>
  <c r="EH161"/>
  <c r="HP161" s="1"/>
  <c r="ID161" s="1"/>
  <c r="EG161"/>
  <c r="CQ161" s="1"/>
  <c r="IQ161" s="1"/>
  <c r="EF161"/>
  <c r="EE161"/>
  <c r="ED161"/>
  <c r="HL161" s="1"/>
  <c r="HZ161" s="1"/>
  <c r="EC161"/>
  <c r="CM161" s="1"/>
  <c r="IM161" s="1"/>
  <c r="EB161"/>
  <c r="EA161"/>
  <c r="CW161"/>
  <c r="IW161" s="1"/>
  <c r="CT161"/>
  <c r="IT161" s="1"/>
  <c r="CS161"/>
  <c r="IS161" s="1"/>
  <c r="CP161"/>
  <c r="IP161" s="1"/>
  <c r="CO161"/>
  <c r="IO161" s="1"/>
  <c r="CL161"/>
  <c r="IL161" s="1"/>
  <c r="CK161"/>
  <c r="IK161" s="1"/>
  <c r="BU161"/>
  <c r="HU161" s="1"/>
  <c r="BT161"/>
  <c r="BS161"/>
  <c r="BR161"/>
  <c r="HR161" s="1"/>
  <c r="IF161" s="1"/>
  <c r="BQ161"/>
  <c r="HQ161" s="1"/>
  <c r="IE161" s="1"/>
  <c r="BP161"/>
  <c r="BO161"/>
  <c r="BN161"/>
  <c r="HN161" s="1"/>
  <c r="IB161" s="1"/>
  <c r="BM161"/>
  <c r="HM161" s="1"/>
  <c r="IA161" s="1"/>
  <c r="BL161"/>
  <c r="BK161"/>
  <c r="BJ161"/>
  <c r="HJ161" s="1"/>
  <c r="HX161" s="1"/>
  <c r="BI161"/>
  <c r="HI161" s="1"/>
  <c r="HW161" s="1"/>
  <c r="AD161"/>
  <c r="AC161"/>
  <c r="AB161"/>
  <c r="AE161" s="1"/>
  <c r="HS160"/>
  <c r="IG160" s="1"/>
  <c r="HO160"/>
  <c r="IC160" s="1"/>
  <c r="HK160"/>
  <c r="HY160" s="1"/>
  <c r="EM160"/>
  <c r="EL160"/>
  <c r="EK160"/>
  <c r="CU160" s="1"/>
  <c r="IU160" s="1"/>
  <c r="EJ160"/>
  <c r="EI160"/>
  <c r="EH160"/>
  <c r="EG160"/>
  <c r="CQ160" s="1"/>
  <c r="IQ160" s="1"/>
  <c r="EF160"/>
  <c r="EE160"/>
  <c r="ED160"/>
  <c r="EC160"/>
  <c r="CM160" s="1"/>
  <c r="IM160" s="1"/>
  <c r="EB160"/>
  <c r="EA160"/>
  <c r="CW160"/>
  <c r="IW160" s="1"/>
  <c r="CT160"/>
  <c r="IT160" s="1"/>
  <c r="CS160"/>
  <c r="IS160" s="1"/>
  <c r="CP160"/>
  <c r="IP160" s="1"/>
  <c r="CO160"/>
  <c r="IO160" s="1"/>
  <c r="CL160"/>
  <c r="IL160" s="1"/>
  <c r="CK160"/>
  <c r="IK160" s="1"/>
  <c r="BU160"/>
  <c r="HU160" s="1"/>
  <c r="BT160"/>
  <c r="BS160"/>
  <c r="BR160"/>
  <c r="HR160" s="1"/>
  <c r="IF160" s="1"/>
  <c r="BQ160"/>
  <c r="HQ160" s="1"/>
  <c r="IE160" s="1"/>
  <c r="BP160"/>
  <c r="BO160"/>
  <c r="BN160"/>
  <c r="HN160" s="1"/>
  <c r="IB160" s="1"/>
  <c r="BM160"/>
  <c r="HM160" s="1"/>
  <c r="IA160" s="1"/>
  <c r="BL160"/>
  <c r="BK160"/>
  <c r="BJ160"/>
  <c r="HJ160" s="1"/>
  <c r="HX160" s="1"/>
  <c r="BI160"/>
  <c r="HI160" s="1"/>
  <c r="HW160" s="1"/>
  <c r="AD160"/>
  <c r="AC160"/>
  <c r="AB160"/>
  <c r="IQ159"/>
  <c r="IM159"/>
  <c r="HX159"/>
  <c r="HS159"/>
  <c r="IG159" s="1"/>
  <c r="HO159"/>
  <c r="IC159" s="1"/>
  <c r="HK159"/>
  <c r="HY159" s="1"/>
  <c r="EM159"/>
  <c r="EL159"/>
  <c r="EK159"/>
  <c r="CU159" s="1"/>
  <c r="IU159" s="1"/>
  <c r="EJ159"/>
  <c r="EI159"/>
  <c r="EH159"/>
  <c r="EG159"/>
  <c r="CQ159" s="1"/>
  <c r="EF159"/>
  <c r="EE159"/>
  <c r="ED159"/>
  <c r="EC159"/>
  <c r="CM159" s="1"/>
  <c r="EB159"/>
  <c r="EA159"/>
  <c r="CW159"/>
  <c r="IW159" s="1"/>
  <c r="CT159"/>
  <c r="IT159" s="1"/>
  <c r="CS159"/>
  <c r="IS159" s="1"/>
  <c r="CP159"/>
  <c r="IP159" s="1"/>
  <c r="CO159"/>
  <c r="IO159" s="1"/>
  <c r="CL159"/>
  <c r="IL159" s="1"/>
  <c r="CK159"/>
  <c r="IK159" s="1"/>
  <c r="BU159"/>
  <c r="HU159" s="1"/>
  <c r="BT159"/>
  <c r="BS159"/>
  <c r="BR159"/>
  <c r="HR159" s="1"/>
  <c r="IF159" s="1"/>
  <c r="BQ159"/>
  <c r="HQ159" s="1"/>
  <c r="IE159" s="1"/>
  <c r="BP159"/>
  <c r="BO159"/>
  <c r="BN159"/>
  <c r="HN159" s="1"/>
  <c r="IB159" s="1"/>
  <c r="BM159"/>
  <c r="HM159" s="1"/>
  <c r="IA159" s="1"/>
  <c r="BL159"/>
  <c r="BK159"/>
  <c r="BJ159"/>
  <c r="HJ159" s="1"/>
  <c r="BI159"/>
  <c r="HI159" s="1"/>
  <c r="HW159" s="1"/>
  <c r="AD159"/>
  <c r="AC159"/>
  <c r="AB159"/>
  <c r="AE159" s="1"/>
  <c r="IU158"/>
  <c r="IQ158"/>
  <c r="HX158"/>
  <c r="HS158"/>
  <c r="IG158" s="1"/>
  <c r="HO158"/>
  <c r="IC158" s="1"/>
  <c r="HK158"/>
  <c r="HY158" s="1"/>
  <c r="EM158"/>
  <c r="EL158"/>
  <c r="EK158"/>
  <c r="CU158" s="1"/>
  <c r="EJ158"/>
  <c r="EI158"/>
  <c r="EH158"/>
  <c r="EG158"/>
  <c r="CQ158" s="1"/>
  <c r="EF158"/>
  <c r="EE158"/>
  <c r="ED158"/>
  <c r="EC158"/>
  <c r="CM158" s="1"/>
  <c r="IM158" s="1"/>
  <c r="EB158"/>
  <c r="EA158"/>
  <c r="CW158"/>
  <c r="IW158" s="1"/>
  <c r="CT158"/>
  <c r="IT158" s="1"/>
  <c r="CS158"/>
  <c r="IS158" s="1"/>
  <c r="CP158"/>
  <c r="IP158" s="1"/>
  <c r="CO158"/>
  <c r="IO158" s="1"/>
  <c r="CL158"/>
  <c r="IL158" s="1"/>
  <c r="CK158"/>
  <c r="IK158" s="1"/>
  <c r="BU158"/>
  <c r="HU158" s="1"/>
  <c r="BT158"/>
  <c r="BS158"/>
  <c r="BR158"/>
  <c r="HR158" s="1"/>
  <c r="IF158" s="1"/>
  <c r="BQ158"/>
  <c r="HQ158" s="1"/>
  <c r="IE158" s="1"/>
  <c r="BP158"/>
  <c r="BO158"/>
  <c r="BN158"/>
  <c r="HN158" s="1"/>
  <c r="IB158" s="1"/>
  <c r="BM158"/>
  <c r="HM158" s="1"/>
  <c r="IA158" s="1"/>
  <c r="BL158"/>
  <c r="BK158"/>
  <c r="BJ158"/>
  <c r="HJ158" s="1"/>
  <c r="BI158"/>
  <c r="HI158" s="1"/>
  <c r="HW158" s="1"/>
  <c r="AD158"/>
  <c r="AC158"/>
  <c r="AB158"/>
  <c r="AE158" s="1"/>
  <c r="IU157"/>
  <c r="HK157"/>
  <c r="HY157" s="1"/>
  <c r="EM157"/>
  <c r="EL157"/>
  <c r="EK157"/>
  <c r="CU157" s="1"/>
  <c r="EJ157"/>
  <c r="EI157"/>
  <c r="EH157"/>
  <c r="EG157"/>
  <c r="CQ157" s="1"/>
  <c r="IQ157" s="1"/>
  <c r="EF157"/>
  <c r="EE157"/>
  <c r="ED157"/>
  <c r="EC157"/>
  <c r="CM157" s="1"/>
  <c r="IM157" s="1"/>
  <c r="EB157"/>
  <c r="EA157"/>
  <c r="CW157"/>
  <c r="IW157" s="1"/>
  <c r="CT157"/>
  <c r="IT157" s="1"/>
  <c r="CS157"/>
  <c r="IS157" s="1"/>
  <c r="CP157"/>
  <c r="IP157" s="1"/>
  <c r="CO157"/>
  <c r="IO157" s="1"/>
  <c r="CL157"/>
  <c r="IL157" s="1"/>
  <c r="CK157"/>
  <c r="IK157" s="1"/>
  <c r="BU157"/>
  <c r="HU157" s="1"/>
  <c r="BT157"/>
  <c r="BS157"/>
  <c r="HS157" s="1"/>
  <c r="IG157" s="1"/>
  <c r="BR157"/>
  <c r="HR157" s="1"/>
  <c r="IF157" s="1"/>
  <c r="BQ157"/>
  <c r="HQ157" s="1"/>
  <c r="IE157" s="1"/>
  <c r="BP157"/>
  <c r="BO157"/>
  <c r="HO157" s="1"/>
  <c r="IC157" s="1"/>
  <c r="BN157"/>
  <c r="HN157" s="1"/>
  <c r="IB157" s="1"/>
  <c r="BM157"/>
  <c r="HM157" s="1"/>
  <c r="IA157" s="1"/>
  <c r="BL157"/>
  <c r="BK157"/>
  <c r="BJ157"/>
  <c r="HJ157" s="1"/>
  <c r="HX157" s="1"/>
  <c r="BI157"/>
  <c r="HI157" s="1"/>
  <c r="HW157" s="1"/>
  <c r="AD157"/>
  <c r="AC157"/>
  <c r="AB157"/>
  <c r="AE157" s="1"/>
  <c r="IQ156"/>
  <c r="HR156"/>
  <c r="IF156" s="1"/>
  <c r="HN156"/>
  <c r="IB156" s="1"/>
  <c r="EM156"/>
  <c r="EL156"/>
  <c r="HT156" s="1"/>
  <c r="EK156"/>
  <c r="CU156" s="1"/>
  <c r="IU156" s="1"/>
  <c r="EJ156"/>
  <c r="EI156"/>
  <c r="EH156"/>
  <c r="HP156" s="1"/>
  <c r="ID156" s="1"/>
  <c r="EG156"/>
  <c r="CQ156" s="1"/>
  <c r="EF156"/>
  <c r="EE156"/>
  <c r="CO156" s="1"/>
  <c r="IO156" s="1"/>
  <c r="ED156"/>
  <c r="HL156" s="1"/>
  <c r="HZ156" s="1"/>
  <c r="EC156"/>
  <c r="CM156" s="1"/>
  <c r="IM156" s="1"/>
  <c r="EB156"/>
  <c r="EA156"/>
  <c r="CK156" s="1"/>
  <c r="IK156" s="1"/>
  <c r="CW156"/>
  <c r="IW156" s="1"/>
  <c r="CT156"/>
  <c r="IT156" s="1"/>
  <c r="CS156"/>
  <c r="IS156" s="1"/>
  <c r="CR156"/>
  <c r="IR156" s="1"/>
  <c r="CP156"/>
  <c r="IP156" s="1"/>
  <c r="CL156"/>
  <c r="IL156" s="1"/>
  <c r="BU156"/>
  <c r="BT156"/>
  <c r="BS156"/>
  <c r="HS156" s="1"/>
  <c r="IG156" s="1"/>
  <c r="BR156"/>
  <c r="BQ156"/>
  <c r="BP156"/>
  <c r="BO156"/>
  <c r="HO156" s="1"/>
  <c r="IC156" s="1"/>
  <c r="BN156"/>
  <c r="BM156"/>
  <c r="BL156"/>
  <c r="BK156"/>
  <c r="HK156" s="1"/>
  <c r="HY156" s="1"/>
  <c r="BJ156"/>
  <c r="HJ156" s="1"/>
  <c r="HX156" s="1"/>
  <c r="BI156"/>
  <c r="AD156"/>
  <c r="AC156"/>
  <c r="AB156"/>
  <c r="IN155"/>
  <c r="HT155"/>
  <c r="HP155"/>
  <c r="ID155" s="1"/>
  <c r="HO155"/>
  <c r="IC155" s="1"/>
  <c r="HJ155"/>
  <c r="HX155" s="1"/>
  <c r="EM155"/>
  <c r="EL155"/>
  <c r="EK155"/>
  <c r="CU155" s="1"/>
  <c r="IU155" s="1"/>
  <c r="EJ155"/>
  <c r="EI155"/>
  <c r="EH155"/>
  <c r="EG155"/>
  <c r="CQ155" s="1"/>
  <c r="IQ155" s="1"/>
  <c r="EF155"/>
  <c r="EE155"/>
  <c r="ED155"/>
  <c r="HL155" s="1"/>
  <c r="HZ155" s="1"/>
  <c r="EC155"/>
  <c r="CM155" s="1"/>
  <c r="IM155" s="1"/>
  <c r="EB155"/>
  <c r="EA155"/>
  <c r="CW155"/>
  <c r="IW155" s="1"/>
  <c r="CV155"/>
  <c r="IV155" s="1"/>
  <c r="CT155"/>
  <c r="IT155" s="1"/>
  <c r="CS155"/>
  <c r="IS155" s="1"/>
  <c r="CR155"/>
  <c r="IR155" s="1"/>
  <c r="CP155"/>
  <c r="IP155" s="1"/>
  <c r="CO155"/>
  <c r="IO155" s="1"/>
  <c r="CN155"/>
  <c r="CL155"/>
  <c r="IL155" s="1"/>
  <c r="CK155"/>
  <c r="IK155" s="1"/>
  <c r="BU155"/>
  <c r="HU155" s="1"/>
  <c r="BT155"/>
  <c r="BS155"/>
  <c r="HS155" s="1"/>
  <c r="IG155" s="1"/>
  <c r="BR155"/>
  <c r="HR155" s="1"/>
  <c r="IF155" s="1"/>
  <c r="BQ155"/>
  <c r="HQ155" s="1"/>
  <c r="IE155" s="1"/>
  <c r="BP155"/>
  <c r="BO155"/>
  <c r="BN155"/>
  <c r="HN155" s="1"/>
  <c r="IB155" s="1"/>
  <c r="BM155"/>
  <c r="HM155" s="1"/>
  <c r="IA155" s="1"/>
  <c r="BL155"/>
  <c r="BK155"/>
  <c r="BJ155"/>
  <c r="BI155"/>
  <c r="HI155" s="1"/>
  <c r="HW155" s="1"/>
  <c r="AD155"/>
  <c r="AC155"/>
  <c r="AB155"/>
  <c r="AE155" s="1"/>
  <c r="IQ154"/>
  <c r="IM154"/>
  <c r="HR154"/>
  <c r="IF154" s="1"/>
  <c r="HN154"/>
  <c r="IB154" s="1"/>
  <c r="EM154"/>
  <c r="EL154"/>
  <c r="HT154" s="1"/>
  <c r="EK154"/>
  <c r="CU154" s="1"/>
  <c r="IU154" s="1"/>
  <c r="EJ154"/>
  <c r="EI154"/>
  <c r="EH154"/>
  <c r="HP154" s="1"/>
  <c r="ID154" s="1"/>
  <c r="EG154"/>
  <c r="CQ154" s="1"/>
  <c r="EF154"/>
  <c r="EE154"/>
  <c r="CO154" s="1"/>
  <c r="IO154" s="1"/>
  <c r="ED154"/>
  <c r="HL154" s="1"/>
  <c r="HZ154" s="1"/>
  <c r="EC154"/>
  <c r="CM154" s="1"/>
  <c r="EB154"/>
  <c r="EA154"/>
  <c r="CK154" s="1"/>
  <c r="IK154" s="1"/>
  <c r="CW154"/>
  <c r="IW154" s="1"/>
  <c r="CT154"/>
  <c r="IT154" s="1"/>
  <c r="CS154"/>
  <c r="IS154" s="1"/>
  <c r="CR154"/>
  <c r="IR154" s="1"/>
  <c r="CP154"/>
  <c r="IP154" s="1"/>
  <c r="CL154"/>
  <c r="IL154" s="1"/>
  <c r="BU154"/>
  <c r="BT154"/>
  <c r="BS154"/>
  <c r="HS154" s="1"/>
  <c r="IG154" s="1"/>
  <c r="BR154"/>
  <c r="BQ154"/>
  <c r="BP154"/>
  <c r="BO154"/>
  <c r="HO154" s="1"/>
  <c r="IC154" s="1"/>
  <c r="BN154"/>
  <c r="BM154"/>
  <c r="BL154"/>
  <c r="BK154"/>
  <c r="HK154" s="1"/>
  <c r="HY154" s="1"/>
  <c r="BJ154"/>
  <c r="HJ154" s="1"/>
  <c r="HX154" s="1"/>
  <c r="BI154"/>
  <c r="AD154"/>
  <c r="AC154"/>
  <c r="AB154"/>
  <c r="IN153"/>
  <c r="HT153"/>
  <c r="HP153"/>
  <c r="ID153" s="1"/>
  <c r="HL153"/>
  <c r="HZ153" s="1"/>
  <c r="EM153"/>
  <c r="HU153" s="1"/>
  <c r="EL153"/>
  <c r="EK153"/>
  <c r="EJ153"/>
  <c r="EI153"/>
  <c r="HQ153" s="1"/>
  <c r="IE153" s="1"/>
  <c r="EH153"/>
  <c r="EG153"/>
  <c r="EF153"/>
  <c r="EE153"/>
  <c r="HM153" s="1"/>
  <c r="IA153" s="1"/>
  <c r="ED153"/>
  <c r="EC153"/>
  <c r="EB153"/>
  <c r="EA153"/>
  <c r="HI153" s="1"/>
  <c r="HW153" s="1"/>
  <c r="CV153"/>
  <c r="IV153" s="1"/>
  <c r="CU153"/>
  <c r="IU153" s="1"/>
  <c r="CT153"/>
  <c r="IT153" s="1"/>
  <c r="CR153"/>
  <c r="IR153" s="1"/>
  <c r="CQ153"/>
  <c r="IQ153" s="1"/>
  <c r="CP153"/>
  <c r="IP153" s="1"/>
  <c r="CN153"/>
  <c r="CM153"/>
  <c r="IM153" s="1"/>
  <c r="CL153"/>
  <c r="IL153" s="1"/>
  <c r="BU153"/>
  <c r="BT153"/>
  <c r="BS153"/>
  <c r="HS153" s="1"/>
  <c r="IG153" s="1"/>
  <c r="BR153"/>
  <c r="HR153" s="1"/>
  <c r="IF153" s="1"/>
  <c r="BQ153"/>
  <c r="BP153"/>
  <c r="BO153"/>
  <c r="HO153" s="1"/>
  <c r="IC153" s="1"/>
  <c r="BN153"/>
  <c r="HN153" s="1"/>
  <c r="IB153" s="1"/>
  <c r="BM153"/>
  <c r="BL153"/>
  <c r="BK153"/>
  <c r="HK153" s="1"/>
  <c r="HY153" s="1"/>
  <c r="BJ153"/>
  <c r="HJ153" s="1"/>
  <c r="HX153" s="1"/>
  <c r="BI153"/>
  <c r="AD153"/>
  <c r="AE153" s="1"/>
  <c r="AC153"/>
  <c r="AB153"/>
  <c r="IV152"/>
  <c r="IR152"/>
  <c r="IN152"/>
  <c r="HT152"/>
  <c r="HP152"/>
  <c r="ID152" s="1"/>
  <c r="HL152"/>
  <c r="HZ152" s="1"/>
  <c r="EM152"/>
  <c r="HU152" s="1"/>
  <c r="EL152"/>
  <c r="EK152"/>
  <c r="EJ152"/>
  <c r="EI152"/>
  <c r="HQ152" s="1"/>
  <c r="IE152" s="1"/>
  <c r="EH152"/>
  <c r="EG152"/>
  <c r="EF152"/>
  <c r="EE152"/>
  <c r="HM152" s="1"/>
  <c r="IA152" s="1"/>
  <c r="ED152"/>
  <c r="EC152"/>
  <c r="EB152"/>
  <c r="EA152"/>
  <c r="HI152" s="1"/>
  <c r="HW152" s="1"/>
  <c r="CV152"/>
  <c r="CU152"/>
  <c r="IU152" s="1"/>
  <c r="CT152"/>
  <c r="IT152" s="1"/>
  <c r="CR152"/>
  <c r="CQ152"/>
  <c r="IQ152" s="1"/>
  <c r="CP152"/>
  <c r="IP152" s="1"/>
  <c r="CN152"/>
  <c r="CM152"/>
  <c r="IM152" s="1"/>
  <c r="CL152"/>
  <c r="IL152" s="1"/>
  <c r="BU152"/>
  <c r="BT152"/>
  <c r="BS152"/>
  <c r="HS152" s="1"/>
  <c r="IG152" s="1"/>
  <c r="BR152"/>
  <c r="HR152" s="1"/>
  <c r="IF152" s="1"/>
  <c r="BQ152"/>
  <c r="BP152"/>
  <c r="BO152"/>
  <c r="HO152" s="1"/>
  <c r="IC152" s="1"/>
  <c r="BN152"/>
  <c r="HN152" s="1"/>
  <c r="IB152" s="1"/>
  <c r="BM152"/>
  <c r="BL152"/>
  <c r="BK152"/>
  <c r="HK152" s="1"/>
  <c r="HY152" s="1"/>
  <c r="BJ152"/>
  <c r="HJ152" s="1"/>
  <c r="HX152" s="1"/>
  <c r="BI152"/>
  <c r="AD152"/>
  <c r="AE152" s="1"/>
  <c r="AC152"/>
  <c r="AB152"/>
  <c r="IV151"/>
  <c r="IR151"/>
  <c r="IN151"/>
  <c r="HT151"/>
  <c r="HP151"/>
  <c r="ID151" s="1"/>
  <c r="HL151"/>
  <c r="HZ151" s="1"/>
  <c r="EM151"/>
  <c r="HU151" s="1"/>
  <c r="EL151"/>
  <c r="EK151"/>
  <c r="EJ151"/>
  <c r="EI151"/>
  <c r="HQ151" s="1"/>
  <c r="IE151" s="1"/>
  <c r="EH151"/>
  <c r="EG151"/>
  <c r="EF151"/>
  <c r="EE151"/>
  <c r="HM151" s="1"/>
  <c r="IA151" s="1"/>
  <c r="ED151"/>
  <c r="EC151"/>
  <c r="EB151"/>
  <c r="EA151"/>
  <c r="HI151" s="1"/>
  <c r="HW151" s="1"/>
  <c r="CV151"/>
  <c r="CU151"/>
  <c r="IU151" s="1"/>
  <c r="CT151"/>
  <c r="IT151" s="1"/>
  <c r="CR151"/>
  <c r="CQ151"/>
  <c r="IQ151" s="1"/>
  <c r="CP151"/>
  <c r="IP151" s="1"/>
  <c r="CN151"/>
  <c r="CM151"/>
  <c r="IM151" s="1"/>
  <c r="CL151"/>
  <c r="IL151" s="1"/>
  <c r="BU151"/>
  <c r="BT151"/>
  <c r="BS151"/>
  <c r="HS151" s="1"/>
  <c r="IG151" s="1"/>
  <c r="BR151"/>
  <c r="HR151" s="1"/>
  <c r="IF151" s="1"/>
  <c r="BQ151"/>
  <c r="BP151"/>
  <c r="BO151"/>
  <c r="HO151" s="1"/>
  <c r="IC151" s="1"/>
  <c r="BN151"/>
  <c r="HN151" s="1"/>
  <c r="IB151" s="1"/>
  <c r="BM151"/>
  <c r="BL151"/>
  <c r="BK151"/>
  <c r="HK151" s="1"/>
  <c r="HY151" s="1"/>
  <c r="BJ151"/>
  <c r="HJ151" s="1"/>
  <c r="HX151" s="1"/>
  <c r="BI151"/>
  <c r="AD151"/>
  <c r="AE151" s="1"/>
  <c r="AC151"/>
  <c r="AB151"/>
  <c r="IV150"/>
  <c r="IR150"/>
  <c r="IN150"/>
  <c r="HT150"/>
  <c r="HP150"/>
  <c r="ID150" s="1"/>
  <c r="HL150"/>
  <c r="HZ150" s="1"/>
  <c r="EM150"/>
  <c r="HU150" s="1"/>
  <c r="EL150"/>
  <c r="EK150"/>
  <c r="EJ150"/>
  <c r="EI150"/>
  <c r="HQ150" s="1"/>
  <c r="IE150" s="1"/>
  <c r="EH150"/>
  <c r="EG150"/>
  <c r="EF150"/>
  <c r="EE150"/>
  <c r="HM150" s="1"/>
  <c r="IA150" s="1"/>
  <c r="ED150"/>
  <c r="EC150"/>
  <c r="EB150"/>
  <c r="EA150"/>
  <c r="HI150" s="1"/>
  <c r="HW150" s="1"/>
  <c r="CV150"/>
  <c r="CU150"/>
  <c r="IU150" s="1"/>
  <c r="CT150"/>
  <c r="IT150" s="1"/>
  <c r="CR150"/>
  <c r="CQ150"/>
  <c r="IQ150" s="1"/>
  <c r="CP150"/>
  <c r="IP150" s="1"/>
  <c r="CN150"/>
  <c r="CM150"/>
  <c r="IM150" s="1"/>
  <c r="CL150"/>
  <c r="IL150" s="1"/>
  <c r="BU150"/>
  <c r="BT150"/>
  <c r="BS150"/>
  <c r="HS150" s="1"/>
  <c r="IG150" s="1"/>
  <c r="BR150"/>
  <c r="HR150" s="1"/>
  <c r="IF150" s="1"/>
  <c r="BQ150"/>
  <c r="BP150"/>
  <c r="BO150"/>
  <c r="HO150" s="1"/>
  <c r="IC150" s="1"/>
  <c r="BN150"/>
  <c r="HN150" s="1"/>
  <c r="IB150" s="1"/>
  <c r="BM150"/>
  <c r="BL150"/>
  <c r="BK150"/>
  <c r="HK150" s="1"/>
  <c r="HY150" s="1"/>
  <c r="BJ150"/>
  <c r="HJ150" s="1"/>
  <c r="HX150" s="1"/>
  <c r="BI150"/>
  <c r="AD150"/>
  <c r="AE150" s="1"/>
  <c r="AC150"/>
  <c r="AB150"/>
  <c r="IV149"/>
  <c r="IR149"/>
  <c r="IN149"/>
  <c r="HT149"/>
  <c r="HP149"/>
  <c r="ID149" s="1"/>
  <c r="HL149"/>
  <c r="HZ149" s="1"/>
  <c r="EM149"/>
  <c r="HU149" s="1"/>
  <c r="EL149"/>
  <c r="EK149"/>
  <c r="EJ149"/>
  <c r="EI149"/>
  <c r="HQ149" s="1"/>
  <c r="IE149" s="1"/>
  <c r="EH149"/>
  <c r="EG149"/>
  <c r="EF149"/>
  <c r="EE149"/>
  <c r="HM149" s="1"/>
  <c r="IA149" s="1"/>
  <c r="ED149"/>
  <c r="EC149"/>
  <c r="EB149"/>
  <c r="EA149"/>
  <c r="HI149" s="1"/>
  <c r="HW149" s="1"/>
  <c r="CV149"/>
  <c r="CU149"/>
  <c r="IU149" s="1"/>
  <c r="CT149"/>
  <c r="IT149" s="1"/>
  <c r="CR149"/>
  <c r="CQ149"/>
  <c r="IQ149" s="1"/>
  <c r="CP149"/>
  <c r="IP149" s="1"/>
  <c r="CN149"/>
  <c r="CM149"/>
  <c r="IM149" s="1"/>
  <c r="CL149"/>
  <c r="IL149" s="1"/>
  <c r="BU149"/>
  <c r="BT149"/>
  <c r="BS149"/>
  <c r="HS149" s="1"/>
  <c r="IG149" s="1"/>
  <c r="BR149"/>
  <c r="HR149" s="1"/>
  <c r="IF149" s="1"/>
  <c r="BQ149"/>
  <c r="BP149"/>
  <c r="BO149"/>
  <c r="HO149" s="1"/>
  <c r="IC149" s="1"/>
  <c r="BN149"/>
  <c r="HN149" s="1"/>
  <c r="IB149" s="1"/>
  <c r="BM149"/>
  <c r="BL149"/>
  <c r="BK149"/>
  <c r="HK149" s="1"/>
  <c r="HY149" s="1"/>
  <c r="BJ149"/>
  <c r="HJ149" s="1"/>
  <c r="HX149" s="1"/>
  <c r="BI149"/>
  <c r="AD149"/>
  <c r="AE149" s="1"/>
  <c r="AC149"/>
  <c r="AB149"/>
  <c r="IV148"/>
  <c r="IR148"/>
  <c r="IN148"/>
  <c r="HT148"/>
  <c r="HP148"/>
  <c r="ID148" s="1"/>
  <c r="HL148"/>
  <c r="HZ148" s="1"/>
  <c r="EM148"/>
  <c r="HU148" s="1"/>
  <c r="EL148"/>
  <c r="EK148"/>
  <c r="EJ148"/>
  <c r="EI148"/>
  <c r="HQ148" s="1"/>
  <c r="IE148" s="1"/>
  <c r="EH148"/>
  <c r="EG148"/>
  <c r="EF148"/>
  <c r="EE148"/>
  <c r="HM148" s="1"/>
  <c r="IA148" s="1"/>
  <c r="ED148"/>
  <c r="EC148"/>
  <c r="EB148"/>
  <c r="EA148"/>
  <c r="HI148" s="1"/>
  <c r="HW148" s="1"/>
  <c r="CV148"/>
  <c r="CU148"/>
  <c r="IU148" s="1"/>
  <c r="CT148"/>
  <c r="IT148" s="1"/>
  <c r="CR148"/>
  <c r="CQ148"/>
  <c r="IQ148" s="1"/>
  <c r="CP148"/>
  <c r="IP148" s="1"/>
  <c r="CN148"/>
  <c r="CM148"/>
  <c r="IM148" s="1"/>
  <c r="CL148"/>
  <c r="IL148" s="1"/>
  <c r="BU148"/>
  <c r="BT148"/>
  <c r="BS148"/>
  <c r="HS148" s="1"/>
  <c r="IG148" s="1"/>
  <c r="BR148"/>
  <c r="HR148" s="1"/>
  <c r="IF148" s="1"/>
  <c r="BQ148"/>
  <c r="BP148"/>
  <c r="BO148"/>
  <c r="HO148" s="1"/>
  <c r="IC148" s="1"/>
  <c r="BN148"/>
  <c r="HN148" s="1"/>
  <c r="IB148" s="1"/>
  <c r="BM148"/>
  <c r="BL148"/>
  <c r="BK148"/>
  <c r="HK148" s="1"/>
  <c r="HY148" s="1"/>
  <c r="BJ148"/>
  <c r="HJ148" s="1"/>
  <c r="HX148" s="1"/>
  <c r="BI148"/>
  <c r="AD148"/>
  <c r="AE148" s="1"/>
  <c r="AC148"/>
  <c r="AB148"/>
  <c r="IV147"/>
  <c r="IR147"/>
  <c r="IN147"/>
  <c r="HT147"/>
  <c r="HP147"/>
  <c r="ID147" s="1"/>
  <c r="HL147"/>
  <c r="HZ147" s="1"/>
  <c r="EM147"/>
  <c r="HU147" s="1"/>
  <c r="EL147"/>
  <c r="EK147"/>
  <c r="EJ147"/>
  <c r="EI147"/>
  <c r="HQ147" s="1"/>
  <c r="IE147" s="1"/>
  <c r="EH147"/>
  <c r="EG147"/>
  <c r="EF147"/>
  <c r="EE147"/>
  <c r="HM147" s="1"/>
  <c r="IA147" s="1"/>
  <c r="ED147"/>
  <c r="EC147"/>
  <c r="EB147"/>
  <c r="EA147"/>
  <c r="HI147" s="1"/>
  <c r="HW147" s="1"/>
  <c r="CV147"/>
  <c r="CU147"/>
  <c r="IU147" s="1"/>
  <c r="CT147"/>
  <c r="IT147" s="1"/>
  <c r="CR147"/>
  <c r="CQ147"/>
  <c r="IQ147" s="1"/>
  <c r="CP147"/>
  <c r="IP147" s="1"/>
  <c r="CN147"/>
  <c r="CM147"/>
  <c r="IM147" s="1"/>
  <c r="CL147"/>
  <c r="IL147" s="1"/>
  <c r="BU147"/>
  <c r="BT147"/>
  <c r="BS147"/>
  <c r="HS147" s="1"/>
  <c r="IG147" s="1"/>
  <c r="BR147"/>
  <c r="HR147" s="1"/>
  <c r="IF147" s="1"/>
  <c r="BQ147"/>
  <c r="BP147"/>
  <c r="BO147"/>
  <c r="HO147" s="1"/>
  <c r="IC147" s="1"/>
  <c r="BN147"/>
  <c r="HN147" s="1"/>
  <c r="IB147" s="1"/>
  <c r="BM147"/>
  <c r="BL147"/>
  <c r="BK147"/>
  <c r="HK147" s="1"/>
  <c r="HY147" s="1"/>
  <c r="BJ147"/>
  <c r="HJ147" s="1"/>
  <c r="HX147" s="1"/>
  <c r="BI147"/>
  <c r="AD147"/>
  <c r="AE147" s="1"/>
  <c r="AC147"/>
  <c r="AB147"/>
  <c r="IV146"/>
  <c r="IR146"/>
  <c r="IN146"/>
  <c r="HT146"/>
  <c r="HP146"/>
  <c r="ID146" s="1"/>
  <c r="HL146"/>
  <c r="HZ146" s="1"/>
  <c r="EM146"/>
  <c r="HU146" s="1"/>
  <c r="EL146"/>
  <c r="EK146"/>
  <c r="EJ146"/>
  <c r="EI146"/>
  <c r="HQ146" s="1"/>
  <c r="IE146" s="1"/>
  <c r="EH146"/>
  <c r="EG146"/>
  <c r="EF146"/>
  <c r="EE146"/>
  <c r="HM146" s="1"/>
  <c r="IA146" s="1"/>
  <c r="ED146"/>
  <c r="EC146"/>
  <c r="EB146"/>
  <c r="EA146"/>
  <c r="CV146"/>
  <c r="CU146"/>
  <c r="IU146" s="1"/>
  <c r="CT146"/>
  <c r="IT146" s="1"/>
  <c r="CR146"/>
  <c r="CQ146"/>
  <c r="IQ146" s="1"/>
  <c r="CP146"/>
  <c r="IP146" s="1"/>
  <c r="CN146"/>
  <c r="CM146"/>
  <c r="IM146" s="1"/>
  <c r="CL146"/>
  <c r="IL146" s="1"/>
  <c r="BU146"/>
  <c r="BT146"/>
  <c r="BS146"/>
  <c r="HS146" s="1"/>
  <c r="IG146" s="1"/>
  <c r="BR146"/>
  <c r="HR146" s="1"/>
  <c r="IF146" s="1"/>
  <c r="BQ146"/>
  <c r="BP146"/>
  <c r="BO146"/>
  <c r="HO146" s="1"/>
  <c r="IC146" s="1"/>
  <c r="BN146"/>
  <c r="HN146" s="1"/>
  <c r="IB146" s="1"/>
  <c r="BM146"/>
  <c r="BL146"/>
  <c r="BK146"/>
  <c r="HK146" s="1"/>
  <c r="HY146" s="1"/>
  <c r="BJ146"/>
  <c r="HJ146" s="1"/>
  <c r="HX146" s="1"/>
  <c r="BI146"/>
  <c r="AD146"/>
  <c r="AE146" s="1"/>
  <c r="AC146"/>
  <c r="AB146"/>
  <c r="IV145"/>
  <c r="IR145"/>
  <c r="IN145"/>
  <c r="IG145"/>
  <c r="HT145"/>
  <c r="HP145"/>
  <c r="ID145" s="1"/>
  <c r="HL145"/>
  <c r="HZ145" s="1"/>
  <c r="EM145"/>
  <c r="EL145"/>
  <c r="EK145"/>
  <c r="EJ145"/>
  <c r="EI145"/>
  <c r="EH145"/>
  <c r="EG145"/>
  <c r="EF145"/>
  <c r="EE145"/>
  <c r="ED145"/>
  <c r="EC145"/>
  <c r="EB145"/>
  <c r="EA145"/>
  <c r="CV145"/>
  <c r="CU145"/>
  <c r="IU145" s="1"/>
  <c r="CT145"/>
  <c r="IT145" s="1"/>
  <c r="CR145"/>
  <c r="CQ145"/>
  <c r="IQ145" s="1"/>
  <c r="CP145"/>
  <c r="IP145" s="1"/>
  <c r="CN145"/>
  <c r="CM145"/>
  <c r="IM145" s="1"/>
  <c r="CL145"/>
  <c r="IL145" s="1"/>
  <c r="BU145"/>
  <c r="BT145"/>
  <c r="BS145"/>
  <c r="HS145" s="1"/>
  <c r="BR145"/>
  <c r="HR145" s="1"/>
  <c r="IF145" s="1"/>
  <c r="BQ145"/>
  <c r="BP145"/>
  <c r="BO145"/>
  <c r="HO145" s="1"/>
  <c r="IC145" s="1"/>
  <c r="BN145"/>
  <c r="HN145" s="1"/>
  <c r="IB145" s="1"/>
  <c r="BM145"/>
  <c r="BL145"/>
  <c r="BK145"/>
  <c r="HK145" s="1"/>
  <c r="HY145" s="1"/>
  <c r="BJ145"/>
  <c r="HJ145" s="1"/>
  <c r="HX145" s="1"/>
  <c r="BI145"/>
  <c r="AD145"/>
  <c r="AE145" s="1"/>
  <c r="AC145"/>
  <c r="AB145"/>
  <c r="IV144"/>
  <c r="IR144"/>
  <c r="IN144"/>
  <c r="IG144"/>
  <c r="IC144"/>
  <c r="HT144"/>
  <c r="HP144"/>
  <c r="ID144" s="1"/>
  <c r="HL144"/>
  <c r="HZ144" s="1"/>
  <c r="EM144"/>
  <c r="EL144"/>
  <c r="EK144"/>
  <c r="EJ144"/>
  <c r="EI144"/>
  <c r="EH144"/>
  <c r="EG144"/>
  <c r="EF144"/>
  <c r="EE144"/>
  <c r="ED144"/>
  <c r="EC144"/>
  <c r="EB144"/>
  <c r="EA144"/>
  <c r="CV144"/>
  <c r="CU144"/>
  <c r="IU144" s="1"/>
  <c r="CT144"/>
  <c r="IT144" s="1"/>
  <c r="CR144"/>
  <c r="CQ144"/>
  <c r="IQ144" s="1"/>
  <c r="CP144"/>
  <c r="IP144" s="1"/>
  <c r="CN144"/>
  <c r="CM144"/>
  <c r="IM144" s="1"/>
  <c r="CL144"/>
  <c r="IL144" s="1"/>
  <c r="BU144"/>
  <c r="BT144"/>
  <c r="BS144"/>
  <c r="HS144" s="1"/>
  <c r="BR144"/>
  <c r="HR144" s="1"/>
  <c r="IF144" s="1"/>
  <c r="BQ144"/>
  <c r="BP144"/>
  <c r="BO144"/>
  <c r="HO144" s="1"/>
  <c r="BN144"/>
  <c r="HN144" s="1"/>
  <c r="IB144" s="1"/>
  <c r="BM144"/>
  <c r="BL144"/>
  <c r="BK144"/>
  <c r="HK144" s="1"/>
  <c r="HY144" s="1"/>
  <c r="BJ144"/>
  <c r="HJ144" s="1"/>
  <c r="HX144" s="1"/>
  <c r="BI144"/>
  <c r="AD144"/>
  <c r="AE144" s="1"/>
  <c r="AC144"/>
  <c r="AB144"/>
  <c r="IV143"/>
  <c r="IR143"/>
  <c r="IN143"/>
  <c r="IC143"/>
  <c r="HT143"/>
  <c r="HP143"/>
  <c r="ID143" s="1"/>
  <c r="HL143"/>
  <c r="HZ143" s="1"/>
  <c r="EM143"/>
  <c r="EL143"/>
  <c r="EK143"/>
  <c r="EJ143"/>
  <c r="EI143"/>
  <c r="EH143"/>
  <c r="EG143"/>
  <c r="EF143"/>
  <c r="EE143"/>
  <c r="ED143"/>
  <c r="EC143"/>
  <c r="EB143"/>
  <c r="EA143"/>
  <c r="CV143"/>
  <c r="CU143"/>
  <c r="IU143" s="1"/>
  <c r="CT143"/>
  <c r="IT143" s="1"/>
  <c r="CR143"/>
  <c r="CQ143"/>
  <c r="IQ143" s="1"/>
  <c r="CP143"/>
  <c r="IP143" s="1"/>
  <c r="CN143"/>
  <c r="CM143"/>
  <c r="IM143" s="1"/>
  <c r="CL143"/>
  <c r="IL143" s="1"/>
  <c r="BU143"/>
  <c r="BT143"/>
  <c r="BS143"/>
  <c r="HS143" s="1"/>
  <c r="IG143" s="1"/>
  <c r="BR143"/>
  <c r="HR143" s="1"/>
  <c r="IF143" s="1"/>
  <c r="BQ143"/>
  <c r="BP143"/>
  <c r="BO143"/>
  <c r="HO143" s="1"/>
  <c r="BN143"/>
  <c r="HN143" s="1"/>
  <c r="IB143" s="1"/>
  <c r="BM143"/>
  <c r="BL143"/>
  <c r="BK143"/>
  <c r="HK143" s="1"/>
  <c r="HY143" s="1"/>
  <c r="BJ143"/>
  <c r="HJ143" s="1"/>
  <c r="HX143" s="1"/>
  <c r="BI143"/>
  <c r="AD143"/>
  <c r="AE143" s="1"/>
  <c r="AC143"/>
  <c r="AB143"/>
  <c r="IV142"/>
  <c r="IS142"/>
  <c r="IR142"/>
  <c r="IN142"/>
  <c r="IK142"/>
  <c r="IC142"/>
  <c r="HT142"/>
  <c r="HQ142"/>
  <c r="IE142" s="1"/>
  <c r="HL142"/>
  <c r="HZ142" s="1"/>
  <c r="HI142"/>
  <c r="HW142" s="1"/>
  <c r="EM142"/>
  <c r="CW142" s="1"/>
  <c r="IW142" s="1"/>
  <c r="EL142"/>
  <c r="EK142"/>
  <c r="EJ142"/>
  <c r="EI142"/>
  <c r="CS142" s="1"/>
  <c r="EH142"/>
  <c r="EG142"/>
  <c r="EF142"/>
  <c r="EE142"/>
  <c r="CO142" s="1"/>
  <c r="IO142" s="1"/>
  <c r="ED142"/>
  <c r="EC142"/>
  <c r="EB142"/>
  <c r="CL142" s="1"/>
  <c r="IL142" s="1"/>
  <c r="EA142"/>
  <c r="CK142" s="1"/>
  <c r="CV142"/>
  <c r="CU142"/>
  <c r="IU142" s="1"/>
  <c r="CT142"/>
  <c r="IT142" s="1"/>
  <c r="CR142"/>
  <c r="CQ142"/>
  <c r="IQ142" s="1"/>
  <c r="CP142"/>
  <c r="IP142" s="1"/>
  <c r="CN142"/>
  <c r="CM142"/>
  <c r="IM142" s="1"/>
  <c r="BU142"/>
  <c r="BT142"/>
  <c r="BS142"/>
  <c r="HS142" s="1"/>
  <c r="IG142" s="1"/>
  <c r="BR142"/>
  <c r="BQ142"/>
  <c r="BP142"/>
  <c r="HP142" s="1"/>
  <c r="ID142" s="1"/>
  <c r="BO142"/>
  <c r="HO142" s="1"/>
  <c r="BN142"/>
  <c r="BM142"/>
  <c r="BL142"/>
  <c r="BK142"/>
  <c r="HK142" s="1"/>
  <c r="HY142" s="1"/>
  <c r="BJ142"/>
  <c r="BI142"/>
  <c r="AE142"/>
  <c r="AD142"/>
  <c r="AC142"/>
  <c r="AB142"/>
  <c r="IV141"/>
  <c r="IR141"/>
  <c r="IN141"/>
  <c r="HT141"/>
  <c r="HP141"/>
  <c r="ID141" s="1"/>
  <c r="HL141"/>
  <c r="HZ141" s="1"/>
  <c r="EM141"/>
  <c r="CW141" s="1"/>
  <c r="IW141" s="1"/>
  <c r="EL141"/>
  <c r="EK141"/>
  <c r="EJ141"/>
  <c r="EI141"/>
  <c r="CS141" s="1"/>
  <c r="IS141" s="1"/>
  <c r="EH141"/>
  <c r="EG141"/>
  <c r="EF141"/>
  <c r="EE141"/>
  <c r="CO141" s="1"/>
  <c r="IO141" s="1"/>
  <c r="ED141"/>
  <c r="EC141"/>
  <c r="EB141"/>
  <c r="EA141"/>
  <c r="CK141" s="1"/>
  <c r="IK141" s="1"/>
  <c r="CV141"/>
  <c r="CU141"/>
  <c r="IU141" s="1"/>
  <c r="CT141"/>
  <c r="IT141" s="1"/>
  <c r="CR141"/>
  <c r="CQ141"/>
  <c r="IQ141" s="1"/>
  <c r="CP141"/>
  <c r="IP141" s="1"/>
  <c r="CN141"/>
  <c r="CM141"/>
  <c r="IM141" s="1"/>
  <c r="CL141"/>
  <c r="IL141" s="1"/>
  <c r="BU141"/>
  <c r="BT141"/>
  <c r="BS141"/>
  <c r="HS141" s="1"/>
  <c r="IG141" s="1"/>
  <c r="BR141"/>
  <c r="HR141" s="1"/>
  <c r="IF141" s="1"/>
  <c r="BQ141"/>
  <c r="BP141"/>
  <c r="BO141"/>
  <c r="HO141" s="1"/>
  <c r="IC141" s="1"/>
  <c r="BN141"/>
  <c r="HN141" s="1"/>
  <c r="IB141" s="1"/>
  <c r="BM141"/>
  <c r="BL141"/>
  <c r="BK141"/>
  <c r="HK141" s="1"/>
  <c r="HY141" s="1"/>
  <c r="BJ141"/>
  <c r="HJ141" s="1"/>
  <c r="HX141" s="1"/>
  <c r="BI141"/>
  <c r="AD141"/>
  <c r="AE141" s="1"/>
  <c r="AC141"/>
  <c r="AB141"/>
  <c r="IV140"/>
  <c r="IS140"/>
  <c r="IR140"/>
  <c r="IN140"/>
  <c r="IK140"/>
  <c r="IC140"/>
  <c r="HT140"/>
  <c r="HQ140"/>
  <c r="IE140" s="1"/>
  <c r="HL140"/>
  <c r="HZ140" s="1"/>
  <c r="HI140"/>
  <c r="HW140" s="1"/>
  <c r="EM140"/>
  <c r="CW140" s="1"/>
  <c r="IW140" s="1"/>
  <c r="EL140"/>
  <c r="EK140"/>
  <c r="EJ140"/>
  <c r="EI140"/>
  <c r="CS140" s="1"/>
  <c r="EH140"/>
  <c r="EG140"/>
  <c r="EF140"/>
  <c r="EE140"/>
  <c r="CO140" s="1"/>
  <c r="IO140" s="1"/>
  <c r="ED140"/>
  <c r="EC140"/>
  <c r="EB140"/>
  <c r="CL140" s="1"/>
  <c r="IL140" s="1"/>
  <c r="EA140"/>
  <c r="CK140" s="1"/>
  <c r="CV140"/>
  <c r="CU140"/>
  <c r="IU140" s="1"/>
  <c r="CT140"/>
  <c r="IT140" s="1"/>
  <c r="CR140"/>
  <c r="CQ140"/>
  <c r="IQ140" s="1"/>
  <c r="CP140"/>
  <c r="IP140" s="1"/>
  <c r="CN140"/>
  <c r="CM140"/>
  <c r="IM140" s="1"/>
  <c r="BU140"/>
  <c r="BT140"/>
  <c r="BS140"/>
  <c r="HS140" s="1"/>
  <c r="IG140" s="1"/>
  <c r="BR140"/>
  <c r="BQ140"/>
  <c r="BP140"/>
  <c r="HP140" s="1"/>
  <c r="ID140" s="1"/>
  <c r="BO140"/>
  <c r="HO140" s="1"/>
  <c r="BN140"/>
  <c r="BM140"/>
  <c r="BL140"/>
  <c r="BK140"/>
  <c r="HK140" s="1"/>
  <c r="HY140" s="1"/>
  <c r="BJ140"/>
  <c r="BI140"/>
  <c r="AE140"/>
  <c r="AD140"/>
  <c r="AC140"/>
  <c r="AB140"/>
  <c r="IV139"/>
  <c r="IR139"/>
  <c r="IN139"/>
  <c r="HT139"/>
  <c r="HP139"/>
  <c r="ID139" s="1"/>
  <c r="HL139"/>
  <c r="HZ139" s="1"/>
  <c r="EM139"/>
  <c r="CW139" s="1"/>
  <c r="IW139" s="1"/>
  <c r="EL139"/>
  <c r="EK139"/>
  <c r="EJ139"/>
  <c r="EI139"/>
  <c r="CS139" s="1"/>
  <c r="IS139" s="1"/>
  <c r="EH139"/>
  <c r="EG139"/>
  <c r="EF139"/>
  <c r="EE139"/>
  <c r="CO139" s="1"/>
  <c r="IO139" s="1"/>
  <c r="ED139"/>
  <c r="EC139"/>
  <c r="EB139"/>
  <c r="EA139"/>
  <c r="CK139" s="1"/>
  <c r="IK139" s="1"/>
  <c r="CV139"/>
  <c r="CU139"/>
  <c r="IU139" s="1"/>
  <c r="CT139"/>
  <c r="IT139" s="1"/>
  <c r="CR139"/>
  <c r="CQ139"/>
  <c r="IQ139" s="1"/>
  <c r="CP139"/>
  <c r="IP139" s="1"/>
  <c r="CN139"/>
  <c r="CM139"/>
  <c r="IM139" s="1"/>
  <c r="CL139"/>
  <c r="IL139" s="1"/>
  <c r="BU139"/>
  <c r="BT139"/>
  <c r="BS139"/>
  <c r="HS139" s="1"/>
  <c r="IG139" s="1"/>
  <c r="BR139"/>
  <c r="HR139" s="1"/>
  <c r="IF139" s="1"/>
  <c r="BQ139"/>
  <c r="BP139"/>
  <c r="BO139"/>
  <c r="HO139" s="1"/>
  <c r="IC139" s="1"/>
  <c r="BN139"/>
  <c r="HN139" s="1"/>
  <c r="IB139" s="1"/>
  <c r="BM139"/>
  <c r="BL139"/>
  <c r="BK139"/>
  <c r="HK139" s="1"/>
  <c r="HY139" s="1"/>
  <c r="BJ139"/>
  <c r="HJ139" s="1"/>
  <c r="HX139" s="1"/>
  <c r="BI139"/>
  <c r="AD139"/>
  <c r="AE139" s="1"/>
  <c r="AC139"/>
  <c r="AB139"/>
  <c r="IV138"/>
  <c r="IS138"/>
  <c r="IR138"/>
  <c r="IN138"/>
  <c r="IK138"/>
  <c r="IC138"/>
  <c r="HT138"/>
  <c r="HQ138"/>
  <c r="IE138" s="1"/>
  <c r="HL138"/>
  <c r="HZ138" s="1"/>
  <c r="HI138"/>
  <c r="HW138" s="1"/>
  <c r="EM138"/>
  <c r="CW138" s="1"/>
  <c r="IW138" s="1"/>
  <c r="EL138"/>
  <c r="EK138"/>
  <c r="EJ138"/>
  <c r="EI138"/>
  <c r="CS138" s="1"/>
  <c r="EH138"/>
  <c r="EG138"/>
  <c r="EF138"/>
  <c r="EE138"/>
  <c r="CO138" s="1"/>
  <c r="IO138" s="1"/>
  <c r="ED138"/>
  <c r="EC138"/>
  <c r="EB138"/>
  <c r="CL138" s="1"/>
  <c r="IL138" s="1"/>
  <c r="EA138"/>
  <c r="CK138" s="1"/>
  <c r="CV138"/>
  <c r="CU138"/>
  <c r="IU138" s="1"/>
  <c r="CT138"/>
  <c r="IT138" s="1"/>
  <c r="CR138"/>
  <c r="CQ138"/>
  <c r="IQ138" s="1"/>
  <c r="CP138"/>
  <c r="IP138" s="1"/>
  <c r="CN138"/>
  <c r="CM138"/>
  <c r="IM138" s="1"/>
  <c r="BU138"/>
  <c r="BT138"/>
  <c r="BS138"/>
  <c r="HS138" s="1"/>
  <c r="IG138" s="1"/>
  <c r="BR138"/>
  <c r="BQ138"/>
  <c r="BP138"/>
  <c r="HP138" s="1"/>
  <c r="ID138" s="1"/>
  <c r="BO138"/>
  <c r="HO138" s="1"/>
  <c r="BN138"/>
  <c r="BM138"/>
  <c r="BL138"/>
  <c r="BK138"/>
  <c r="HK138" s="1"/>
  <c r="HY138" s="1"/>
  <c r="BJ138"/>
  <c r="BI138"/>
  <c r="AE138"/>
  <c r="AD138"/>
  <c r="AC138"/>
  <c r="AB138"/>
  <c r="IV137"/>
  <c r="IR137"/>
  <c r="IN137"/>
  <c r="HT137"/>
  <c r="HP137"/>
  <c r="ID137" s="1"/>
  <c r="HL137"/>
  <c r="HZ137" s="1"/>
  <c r="EM137"/>
  <c r="CW137" s="1"/>
  <c r="IW137" s="1"/>
  <c r="EL137"/>
  <c r="EK137"/>
  <c r="EJ137"/>
  <c r="EI137"/>
  <c r="CS137" s="1"/>
  <c r="IS137" s="1"/>
  <c r="EH137"/>
  <c r="EG137"/>
  <c r="EF137"/>
  <c r="EE137"/>
  <c r="CO137" s="1"/>
  <c r="IO137" s="1"/>
  <c r="ED137"/>
  <c r="EC137"/>
  <c r="EB137"/>
  <c r="EA137"/>
  <c r="CK137" s="1"/>
  <c r="IK137" s="1"/>
  <c r="CV137"/>
  <c r="CU137"/>
  <c r="IU137" s="1"/>
  <c r="CT137"/>
  <c r="IT137" s="1"/>
  <c r="CR137"/>
  <c r="CQ137"/>
  <c r="IQ137" s="1"/>
  <c r="CP137"/>
  <c r="IP137" s="1"/>
  <c r="CN137"/>
  <c r="CM137"/>
  <c r="IM137" s="1"/>
  <c r="CL137"/>
  <c r="IL137" s="1"/>
  <c r="BU137"/>
  <c r="BT137"/>
  <c r="BS137"/>
  <c r="HS137" s="1"/>
  <c r="IG137" s="1"/>
  <c r="BR137"/>
  <c r="HR137" s="1"/>
  <c r="IF137" s="1"/>
  <c r="BQ137"/>
  <c r="BP137"/>
  <c r="BO137"/>
  <c r="HO137" s="1"/>
  <c r="IC137" s="1"/>
  <c r="BN137"/>
  <c r="HN137" s="1"/>
  <c r="IB137" s="1"/>
  <c r="BM137"/>
  <c r="BL137"/>
  <c r="BK137"/>
  <c r="HK137" s="1"/>
  <c r="HY137" s="1"/>
  <c r="BJ137"/>
  <c r="HJ137" s="1"/>
  <c r="HX137" s="1"/>
  <c r="BI137"/>
  <c r="AD137"/>
  <c r="AE137" s="1"/>
  <c r="AC137"/>
  <c r="AB137"/>
  <c r="HO136"/>
  <c r="IC136" s="1"/>
  <c r="HK136"/>
  <c r="HY136" s="1"/>
  <c r="EM136"/>
  <c r="EL136"/>
  <c r="CV136" s="1"/>
  <c r="IV136" s="1"/>
  <c r="EK136"/>
  <c r="CU136" s="1"/>
  <c r="IU136" s="1"/>
  <c r="EJ136"/>
  <c r="CT136" s="1"/>
  <c r="IT136" s="1"/>
  <c r="EI136"/>
  <c r="EH136"/>
  <c r="CR136" s="1"/>
  <c r="IR136" s="1"/>
  <c r="EG136"/>
  <c r="CQ136" s="1"/>
  <c r="IQ136" s="1"/>
  <c r="EF136"/>
  <c r="CP136" s="1"/>
  <c r="IP136" s="1"/>
  <c r="EE136"/>
  <c r="ED136"/>
  <c r="CN136" s="1"/>
  <c r="IN136" s="1"/>
  <c r="EC136"/>
  <c r="CM136" s="1"/>
  <c r="IM136" s="1"/>
  <c r="EB136"/>
  <c r="CL136" s="1"/>
  <c r="IL136" s="1"/>
  <c r="EA136"/>
  <c r="CW136"/>
  <c r="IW136" s="1"/>
  <c r="CS136"/>
  <c r="IS136" s="1"/>
  <c r="CO136"/>
  <c r="IO136" s="1"/>
  <c r="CK136"/>
  <c r="IK136" s="1"/>
  <c r="BU136"/>
  <c r="HU136" s="1"/>
  <c r="BT136"/>
  <c r="BS136"/>
  <c r="BR136"/>
  <c r="HR136" s="1"/>
  <c r="IF136" s="1"/>
  <c r="BQ136"/>
  <c r="HQ136" s="1"/>
  <c r="IE136" s="1"/>
  <c r="BP136"/>
  <c r="HP136" s="1"/>
  <c r="ID136" s="1"/>
  <c r="BO136"/>
  <c r="BN136"/>
  <c r="HN136" s="1"/>
  <c r="IB136" s="1"/>
  <c r="BM136"/>
  <c r="HM136" s="1"/>
  <c r="IA136" s="1"/>
  <c r="BL136"/>
  <c r="HL136" s="1"/>
  <c r="HZ136" s="1"/>
  <c r="BK136"/>
  <c r="BJ136"/>
  <c r="HJ136" s="1"/>
  <c r="HX136" s="1"/>
  <c r="BI136"/>
  <c r="HI136" s="1"/>
  <c r="HW136" s="1"/>
  <c r="AD136"/>
  <c r="AC136"/>
  <c r="AB136"/>
  <c r="AE136" s="1"/>
  <c r="IT135"/>
  <c r="HS135"/>
  <c r="IG135" s="1"/>
  <c r="HO135"/>
  <c r="IC135" s="1"/>
  <c r="HK135"/>
  <c r="HY135" s="1"/>
  <c r="EM135"/>
  <c r="EL135"/>
  <c r="CV135" s="1"/>
  <c r="IV135" s="1"/>
  <c r="EK135"/>
  <c r="CU135" s="1"/>
  <c r="IU135" s="1"/>
  <c r="EJ135"/>
  <c r="EI135"/>
  <c r="EH135"/>
  <c r="CR135" s="1"/>
  <c r="IR135" s="1"/>
  <c r="EG135"/>
  <c r="CQ135" s="1"/>
  <c r="IQ135" s="1"/>
  <c r="EF135"/>
  <c r="CP135" s="1"/>
  <c r="IP135" s="1"/>
  <c r="EE135"/>
  <c r="ED135"/>
  <c r="CN135" s="1"/>
  <c r="IN135" s="1"/>
  <c r="EC135"/>
  <c r="CM135" s="1"/>
  <c r="IM135" s="1"/>
  <c r="EB135"/>
  <c r="CL135" s="1"/>
  <c r="IL135" s="1"/>
  <c r="EA135"/>
  <c r="CW135"/>
  <c r="IW135" s="1"/>
  <c r="CT135"/>
  <c r="CS135"/>
  <c r="IS135" s="1"/>
  <c r="CO135"/>
  <c r="IO135" s="1"/>
  <c r="CK135"/>
  <c r="IK135" s="1"/>
  <c r="BU135"/>
  <c r="HU135" s="1"/>
  <c r="BT135"/>
  <c r="HT135" s="1"/>
  <c r="BS135"/>
  <c r="BR135"/>
  <c r="HR135" s="1"/>
  <c r="IF135" s="1"/>
  <c r="BQ135"/>
  <c r="HQ135" s="1"/>
  <c r="IE135" s="1"/>
  <c r="BP135"/>
  <c r="HP135" s="1"/>
  <c r="ID135" s="1"/>
  <c r="BO135"/>
  <c r="BN135"/>
  <c r="HN135" s="1"/>
  <c r="IB135" s="1"/>
  <c r="BM135"/>
  <c r="HM135" s="1"/>
  <c r="IA135" s="1"/>
  <c r="BL135"/>
  <c r="HL135" s="1"/>
  <c r="HZ135" s="1"/>
  <c r="BK135"/>
  <c r="BJ135"/>
  <c r="HJ135" s="1"/>
  <c r="HX135" s="1"/>
  <c r="BI135"/>
  <c r="HI135" s="1"/>
  <c r="HW135" s="1"/>
  <c r="AD135"/>
  <c r="AC135"/>
  <c r="AB135"/>
  <c r="AE135" s="1"/>
  <c r="IT134"/>
  <c r="IP134"/>
  <c r="IL134"/>
  <c r="HS134"/>
  <c r="IG134" s="1"/>
  <c r="HO134"/>
  <c r="IC134" s="1"/>
  <c r="HK134"/>
  <c r="HY134" s="1"/>
  <c r="EM134"/>
  <c r="EL134"/>
  <c r="CV134" s="1"/>
  <c r="IV134" s="1"/>
  <c r="EK134"/>
  <c r="CU134" s="1"/>
  <c r="IU134" s="1"/>
  <c r="EJ134"/>
  <c r="EI134"/>
  <c r="EH134"/>
  <c r="CR134" s="1"/>
  <c r="IR134" s="1"/>
  <c r="EG134"/>
  <c r="CQ134" s="1"/>
  <c r="IQ134" s="1"/>
  <c r="EF134"/>
  <c r="EE134"/>
  <c r="ED134"/>
  <c r="CN134" s="1"/>
  <c r="IN134" s="1"/>
  <c r="EC134"/>
  <c r="CM134" s="1"/>
  <c r="IM134" s="1"/>
  <c r="EB134"/>
  <c r="EA134"/>
  <c r="CW134"/>
  <c r="IW134" s="1"/>
  <c r="CT134"/>
  <c r="CS134"/>
  <c r="IS134" s="1"/>
  <c r="CP134"/>
  <c r="CO134"/>
  <c r="IO134" s="1"/>
  <c r="CL134"/>
  <c r="CK134"/>
  <c r="IK134" s="1"/>
  <c r="BU134"/>
  <c r="HU134" s="1"/>
  <c r="BT134"/>
  <c r="HT134" s="1"/>
  <c r="BS134"/>
  <c r="BR134"/>
  <c r="HR134" s="1"/>
  <c r="IF134" s="1"/>
  <c r="BQ134"/>
  <c r="HQ134" s="1"/>
  <c r="IE134" s="1"/>
  <c r="BP134"/>
  <c r="HP134" s="1"/>
  <c r="ID134" s="1"/>
  <c r="BO134"/>
  <c r="BN134"/>
  <c r="HN134" s="1"/>
  <c r="IB134" s="1"/>
  <c r="BM134"/>
  <c r="HM134" s="1"/>
  <c r="IA134" s="1"/>
  <c r="BL134"/>
  <c r="HL134" s="1"/>
  <c r="HZ134" s="1"/>
  <c r="BK134"/>
  <c r="BJ134"/>
  <c r="HJ134" s="1"/>
  <c r="HX134" s="1"/>
  <c r="BI134"/>
  <c r="HI134" s="1"/>
  <c r="HW134" s="1"/>
  <c r="AD134"/>
  <c r="AC134"/>
  <c r="AB134"/>
  <c r="AE134" s="1"/>
  <c r="IT133"/>
  <c r="IP133"/>
  <c r="IL133"/>
  <c r="HS133"/>
  <c r="IG133" s="1"/>
  <c r="HO133"/>
  <c r="IC133" s="1"/>
  <c r="HK133"/>
  <c r="HY133" s="1"/>
  <c r="EM133"/>
  <c r="EL133"/>
  <c r="CV133" s="1"/>
  <c r="IV133" s="1"/>
  <c r="EK133"/>
  <c r="CU133" s="1"/>
  <c r="IU133" s="1"/>
  <c r="EJ133"/>
  <c r="EI133"/>
  <c r="EH133"/>
  <c r="CR133" s="1"/>
  <c r="IR133" s="1"/>
  <c r="EG133"/>
  <c r="CQ133" s="1"/>
  <c r="IQ133" s="1"/>
  <c r="EF133"/>
  <c r="EE133"/>
  <c r="ED133"/>
  <c r="CN133" s="1"/>
  <c r="IN133" s="1"/>
  <c r="EC133"/>
  <c r="CM133" s="1"/>
  <c r="IM133" s="1"/>
  <c r="EB133"/>
  <c r="EA133"/>
  <c r="CW133"/>
  <c r="IW133" s="1"/>
  <c r="CT133"/>
  <c r="CS133"/>
  <c r="IS133" s="1"/>
  <c r="CP133"/>
  <c r="CO133"/>
  <c r="IO133" s="1"/>
  <c r="CL133"/>
  <c r="CK133"/>
  <c r="IK133" s="1"/>
  <c r="BU133"/>
  <c r="HU133" s="1"/>
  <c r="BT133"/>
  <c r="HT133" s="1"/>
  <c r="BS133"/>
  <c r="BR133"/>
  <c r="HR133" s="1"/>
  <c r="IF133" s="1"/>
  <c r="BQ133"/>
  <c r="HQ133" s="1"/>
  <c r="IE133" s="1"/>
  <c r="BP133"/>
  <c r="HP133" s="1"/>
  <c r="ID133" s="1"/>
  <c r="BO133"/>
  <c r="BN133"/>
  <c r="HN133" s="1"/>
  <c r="IB133" s="1"/>
  <c r="BM133"/>
  <c r="HM133" s="1"/>
  <c r="IA133" s="1"/>
  <c r="BL133"/>
  <c r="HL133" s="1"/>
  <c r="HZ133" s="1"/>
  <c r="BK133"/>
  <c r="BJ133"/>
  <c r="HJ133" s="1"/>
  <c r="HX133" s="1"/>
  <c r="BI133"/>
  <c r="HI133" s="1"/>
  <c r="HW133" s="1"/>
  <c r="AD133"/>
  <c r="AC133"/>
  <c r="AB133"/>
  <c r="AE133" s="1"/>
  <c r="IT132"/>
  <c r="IP132"/>
  <c r="IL132"/>
  <c r="HS132"/>
  <c r="IG132" s="1"/>
  <c r="HO132"/>
  <c r="IC132" s="1"/>
  <c r="HK132"/>
  <c r="HY132" s="1"/>
  <c r="EM132"/>
  <c r="EL132"/>
  <c r="CV132" s="1"/>
  <c r="IV132" s="1"/>
  <c r="EK132"/>
  <c r="CU132" s="1"/>
  <c r="IU132" s="1"/>
  <c r="EJ132"/>
  <c r="EI132"/>
  <c r="EH132"/>
  <c r="CR132" s="1"/>
  <c r="IR132" s="1"/>
  <c r="EG132"/>
  <c r="CQ132" s="1"/>
  <c r="IQ132" s="1"/>
  <c r="EF132"/>
  <c r="EE132"/>
  <c r="ED132"/>
  <c r="CN132" s="1"/>
  <c r="IN132" s="1"/>
  <c r="EC132"/>
  <c r="CM132" s="1"/>
  <c r="IM132" s="1"/>
  <c r="EB132"/>
  <c r="EA132"/>
  <c r="CW132"/>
  <c r="IW132" s="1"/>
  <c r="CT132"/>
  <c r="CS132"/>
  <c r="IS132" s="1"/>
  <c r="CP132"/>
  <c r="CO132"/>
  <c r="IO132" s="1"/>
  <c r="CL132"/>
  <c r="CK132"/>
  <c r="IK132" s="1"/>
  <c r="BU132"/>
  <c r="HU132" s="1"/>
  <c r="BT132"/>
  <c r="HT132" s="1"/>
  <c r="BS132"/>
  <c r="BR132"/>
  <c r="HR132" s="1"/>
  <c r="IF132" s="1"/>
  <c r="BQ132"/>
  <c r="HQ132" s="1"/>
  <c r="IE132" s="1"/>
  <c r="BP132"/>
  <c r="HP132" s="1"/>
  <c r="ID132" s="1"/>
  <c r="BO132"/>
  <c r="BN132"/>
  <c r="HN132" s="1"/>
  <c r="IB132" s="1"/>
  <c r="BM132"/>
  <c r="HM132" s="1"/>
  <c r="IA132" s="1"/>
  <c r="BL132"/>
  <c r="HL132" s="1"/>
  <c r="HZ132" s="1"/>
  <c r="BK132"/>
  <c r="BJ132"/>
  <c r="HJ132" s="1"/>
  <c r="HX132" s="1"/>
  <c r="BI132"/>
  <c r="HI132" s="1"/>
  <c r="HW132" s="1"/>
  <c r="AD132"/>
  <c r="AC132"/>
  <c r="AB132"/>
  <c r="AE132" s="1"/>
  <c r="IT131"/>
  <c r="IP131"/>
  <c r="IL131"/>
  <c r="HS131"/>
  <c r="IG131" s="1"/>
  <c r="HO131"/>
  <c r="IC131" s="1"/>
  <c r="HK131"/>
  <c r="HY131" s="1"/>
  <c r="EM131"/>
  <c r="EL131"/>
  <c r="CV131" s="1"/>
  <c r="IV131" s="1"/>
  <c r="EK131"/>
  <c r="CU131" s="1"/>
  <c r="IU131" s="1"/>
  <c r="EJ131"/>
  <c r="EI131"/>
  <c r="EH131"/>
  <c r="CR131" s="1"/>
  <c r="IR131" s="1"/>
  <c r="EG131"/>
  <c r="CQ131" s="1"/>
  <c r="IQ131" s="1"/>
  <c r="EF131"/>
  <c r="EE131"/>
  <c r="ED131"/>
  <c r="CN131" s="1"/>
  <c r="IN131" s="1"/>
  <c r="EC131"/>
  <c r="CM131" s="1"/>
  <c r="IM131" s="1"/>
  <c r="EB131"/>
  <c r="EA131"/>
  <c r="CW131"/>
  <c r="IW131" s="1"/>
  <c r="CT131"/>
  <c r="CS131"/>
  <c r="IS131" s="1"/>
  <c r="CP131"/>
  <c r="CO131"/>
  <c r="IO131" s="1"/>
  <c r="CL131"/>
  <c r="CK131"/>
  <c r="IK131" s="1"/>
  <c r="BU131"/>
  <c r="HU131" s="1"/>
  <c r="BT131"/>
  <c r="HT131" s="1"/>
  <c r="BS131"/>
  <c r="BR131"/>
  <c r="HR131" s="1"/>
  <c r="IF131" s="1"/>
  <c r="BQ131"/>
  <c r="HQ131" s="1"/>
  <c r="IE131" s="1"/>
  <c r="BP131"/>
  <c r="HP131" s="1"/>
  <c r="ID131" s="1"/>
  <c r="BO131"/>
  <c r="BN131"/>
  <c r="HN131" s="1"/>
  <c r="IB131" s="1"/>
  <c r="BM131"/>
  <c r="HM131" s="1"/>
  <c r="IA131" s="1"/>
  <c r="BL131"/>
  <c r="HL131" s="1"/>
  <c r="HZ131" s="1"/>
  <c r="BK131"/>
  <c r="BJ131"/>
  <c r="HJ131" s="1"/>
  <c r="HX131" s="1"/>
  <c r="BI131"/>
  <c r="HI131" s="1"/>
  <c r="HW131" s="1"/>
  <c r="AD131"/>
  <c r="AC131"/>
  <c r="AB131"/>
  <c r="AE131" s="1"/>
  <c r="IT130"/>
  <c r="IP130"/>
  <c r="IL130"/>
  <c r="HS130"/>
  <c r="IG130" s="1"/>
  <c r="HO130"/>
  <c r="IC130" s="1"/>
  <c r="HK130"/>
  <c r="HY130" s="1"/>
  <c r="EM130"/>
  <c r="EL130"/>
  <c r="CV130" s="1"/>
  <c r="IV130" s="1"/>
  <c r="EK130"/>
  <c r="CU130" s="1"/>
  <c r="IU130" s="1"/>
  <c r="EJ130"/>
  <c r="EI130"/>
  <c r="EH130"/>
  <c r="CR130" s="1"/>
  <c r="IR130" s="1"/>
  <c r="EG130"/>
  <c r="CQ130" s="1"/>
  <c r="IQ130" s="1"/>
  <c r="EF130"/>
  <c r="EE130"/>
  <c r="ED130"/>
  <c r="CN130" s="1"/>
  <c r="IN130" s="1"/>
  <c r="EC130"/>
  <c r="CM130" s="1"/>
  <c r="IM130" s="1"/>
  <c r="EB130"/>
  <c r="EA130"/>
  <c r="CW130"/>
  <c r="IW130" s="1"/>
  <c r="CT130"/>
  <c r="CS130"/>
  <c r="IS130" s="1"/>
  <c r="CP130"/>
  <c r="CO130"/>
  <c r="IO130" s="1"/>
  <c r="CL130"/>
  <c r="CK130"/>
  <c r="IK130" s="1"/>
  <c r="BU130"/>
  <c r="HU130" s="1"/>
  <c r="BT130"/>
  <c r="HT130" s="1"/>
  <c r="BS130"/>
  <c r="BR130"/>
  <c r="HR130" s="1"/>
  <c r="IF130" s="1"/>
  <c r="BQ130"/>
  <c r="HQ130" s="1"/>
  <c r="IE130" s="1"/>
  <c r="BP130"/>
  <c r="HP130" s="1"/>
  <c r="ID130" s="1"/>
  <c r="BO130"/>
  <c r="BN130"/>
  <c r="HN130" s="1"/>
  <c r="IB130" s="1"/>
  <c r="BM130"/>
  <c r="HM130" s="1"/>
  <c r="IA130" s="1"/>
  <c r="BL130"/>
  <c r="HL130" s="1"/>
  <c r="HZ130" s="1"/>
  <c r="BK130"/>
  <c r="BJ130"/>
  <c r="HJ130" s="1"/>
  <c r="HX130" s="1"/>
  <c r="BI130"/>
  <c r="HI130" s="1"/>
  <c r="HW130" s="1"/>
  <c r="AD130"/>
  <c r="AC130"/>
  <c r="AB130"/>
  <c r="AE130" s="1"/>
  <c r="IT129"/>
  <c r="IP129"/>
  <c r="IL129"/>
  <c r="HS129"/>
  <c r="IG129" s="1"/>
  <c r="HO129"/>
  <c r="IC129" s="1"/>
  <c r="HK129"/>
  <c r="HY129" s="1"/>
  <c r="EM129"/>
  <c r="EL129"/>
  <c r="CV129" s="1"/>
  <c r="IV129" s="1"/>
  <c r="EK129"/>
  <c r="CU129" s="1"/>
  <c r="IU129" s="1"/>
  <c r="EJ129"/>
  <c r="EI129"/>
  <c r="EH129"/>
  <c r="CR129" s="1"/>
  <c r="IR129" s="1"/>
  <c r="EG129"/>
  <c r="CQ129" s="1"/>
  <c r="IQ129" s="1"/>
  <c r="EF129"/>
  <c r="EE129"/>
  <c r="ED129"/>
  <c r="CN129" s="1"/>
  <c r="IN129" s="1"/>
  <c r="EC129"/>
  <c r="CM129" s="1"/>
  <c r="IM129" s="1"/>
  <c r="EB129"/>
  <c r="EA129"/>
  <c r="CW129"/>
  <c r="IW129" s="1"/>
  <c r="CT129"/>
  <c r="CS129"/>
  <c r="IS129" s="1"/>
  <c r="CP129"/>
  <c r="CO129"/>
  <c r="IO129" s="1"/>
  <c r="CL129"/>
  <c r="CK129"/>
  <c r="IK129" s="1"/>
  <c r="BU129"/>
  <c r="HU129" s="1"/>
  <c r="BT129"/>
  <c r="HT129" s="1"/>
  <c r="BS129"/>
  <c r="BR129"/>
  <c r="HR129" s="1"/>
  <c r="IF129" s="1"/>
  <c r="BQ129"/>
  <c r="HQ129" s="1"/>
  <c r="IE129" s="1"/>
  <c r="BP129"/>
  <c r="HP129" s="1"/>
  <c r="ID129" s="1"/>
  <c r="BO129"/>
  <c r="BN129"/>
  <c r="HN129" s="1"/>
  <c r="IB129" s="1"/>
  <c r="BM129"/>
  <c r="HM129" s="1"/>
  <c r="IA129" s="1"/>
  <c r="BL129"/>
  <c r="HL129" s="1"/>
  <c r="HZ129" s="1"/>
  <c r="BK129"/>
  <c r="BJ129"/>
  <c r="HJ129" s="1"/>
  <c r="HX129" s="1"/>
  <c r="BI129"/>
  <c r="HI129" s="1"/>
  <c r="HW129" s="1"/>
  <c r="AD129"/>
  <c r="AC129"/>
  <c r="AB129"/>
  <c r="AE129" s="1"/>
  <c r="IT128"/>
  <c r="IP128"/>
  <c r="IL128"/>
  <c r="HS128"/>
  <c r="IG128" s="1"/>
  <c r="HO128"/>
  <c r="IC128" s="1"/>
  <c r="HK128"/>
  <c r="HY128" s="1"/>
  <c r="EM128"/>
  <c r="EL128"/>
  <c r="CV128" s="1"/>
  <c r="IV128" s="1"/>
  <c r="EK128"/>
  <c r="CU128" s="1"/>
  <c r="IU128" s="1"/>
  <c r="EJ128"/>
  <c r="EI128"/>
  <c r="EH128"/>
  <c r="CR128" s="1"/>
  <c r="IR128" s="1"/>
  <c r="EG128"/>
  <c r="CQ128" s="1"/>
  <c r="IQ128" s="1"/>
  <c r="EF128"/>
  <c r="EE128"/>
  <c r="ED128"/>
  <c r="CN128" s="1"/>
  <c r="IN128" s="1"/>
  <c r="EC128"/>
  <c r="CM128" s="1"/>
  <c r="IM128" s="1"/>
  <c r="EB128"/>
  <c r="EA128"/>
  <c r="CW128"/>
  <c r="IW128" s="1"/>
  <c r="CT128"/>
  <c r="CS128"/>
  <c r="IS128" s="1"/>
  <c r="CP128"/>
  <c r="CO128"/>
  <c r="IO128" s="1"/>
  <c r="CL128"/>
  <c r="CK128"/>
  <c r="IK128" s="1"/>
  <c r="BU128"/>
  <c r="HU128" s="1"/>
  <c r="BT128"/>
  <c r="HT128" s="1"/>
  <c r="BS128"/>
  <c r="BR128"/>
  <c r="HR128" s="1"/>
  <c r="IF128" s="1"/>
  <c r="BQ128"/>
  <c r="HQ128" s="1"/>
  <c r="IE128" s="1"/>
  <c r="BP128"/>
  <c r="HP128" s="1"/>
  <c r="ID128" s="1"/>
  <c r="BO128"/>
  <c r="BN128"/>
  <c r="HN128" s="1"/>
  <c r="IB128" s="1"/>
  <c r="BM128"/>
  <c r="HM128" s="1"/>
  <c r="IA128" s="1"/>
  <c r="BL128"/>
  <c r="HL128" s="1"/>
  <c r="HZ128" s="1"/>
  <c r="BK128"/>
  <c r="BJ128"/>
  <c r="HJ128" s="1"/>
  <c r="HX128" s="1"/>
  <c r="BI128"/>
  <c r="HI128" s="1"/>
  <c r="HW128" s="1"/>
  <c r="AD128"/>
  <c r="AC128"/>
  <c r="AB128"/>
  <c r="AE128" s="1"/>
  <c r="IT127"/>
  <c r="IP127"/>
  <c r="IL127"/>
  <c r="HS127"/>
  <c r="IG127" s="1"/>
  <c r="HO127"/>
  <c r="IC127" s="1"/>
  <c r="HK127"/>
  <c r="HY127" s="1"/>
  <c r="EM127"/>
  <c r="EL127"/>
  <c r="CV127" s="1"/>
  <c r="IV127" s="1"/>
  <c r="EK127"/>
  <c r="CU127" s="1"/>
  <c r="IU127" s="1"/>
  <c r="EJ127"/>
  <c r="EI127"/>
  <c r="EH127"/>
  <c r="CR127" s="1"/>
  <c r="IR127" s="1"/>
  <c r="EG127"/>
  <c r="CQ127" s="1"/>
  <c r="IQ127" s="1"/>
  <c r="EF127"/>
  <c r="EE127"/>
  <c r="ED127"/>
  <c r="CN127" s="1"/>
  <c r="IN127" s="1"/>
  <c r="EC127"/>
  <c r="CM127" s="1"/>
  <c r="IM127" s="1"/>
  <c r="EB127"/>
  <c r="EA127"/>
  <c r="CW127"/>
  <c r="IW127" s="1"/>
  <c r="CT127"/>
  <c r="CS127"/>
  <c r="IS127" s="1"/>
  <c r="CP127"/>
  <c r="CO127"/>
  <c r="IO127" s="1"/>
  <c r="CL127"/>
  <c r="CK127"/>
  <c r="IK127" s="1"/>
  <c r="BU127"/>
  <c r="HU127" s="1"/>
  <c r="BT127"/>
  <c r="HT127" s="1"/>
  <c r="BS127"/>
  <c r="BR127"/>
  <c r="HR127" s="1"/>
  <c r="IF127" s="1"/>
  <c r="BQ127"/>
  <c r="HQ127" s="1"/>
  <c r="IE127" s="1"/>
  <c r="BP127"/>
  <c r="HP127" s="1"/>
  <c r="ID127" s="1"/>
  <c r="BO127"/>
  <c r="BN127"/>
  <c r="HN127" s="1"/>
  <c r="IB127" s="1"/>
  <c r="BM127"/>
  <c r="HM127" s="1"/>
  <c r="IA127" s="1"/>
  <c r="BL127"/>
  <c r="HL127" s="1"/>
  <c r="HZ127" s="1"/>
  <c r="BK127"/>
  <c r="BJ127"/>
  <c r="HJ127" s="1"/>
  <c r="HX127" s="1"/>
  <c r="BI127"/>
  <c r="HI127" s="1"/>
  <c r="HW127" s="1"/>
  <c r="AD127"/>
  <c r="AC127"/>
  <c r="AB127"/>
  <c r="AE127" s="1"/>
  <c r="IT126"/>
  <c r="IP126"/>
  <c r="IL126"/>
  <c r="HS126"/>
  <c r="IG126" s="1"/>
  <c r="HO126"/>
  <c r="IC126" s="1"/>
  <c r="HK126"/>
  <c r="HY126" s="1"/>
  <c r="EM126"/>
  <c r="EL126"/>
  <c r="CV126" s="1"/>
  <c r="IV126" s="1"/>
  <c r="EK126"/>
  <c r="CU126" s="1"/>
  <c r="IU126" s="1"/>
  <c r="EJ126"/>
  <c r="EI126"/>
  <c r="EH126"/>
  <c r="CR126" s="1"/>
  <c r="IR126" s="1"/>
  <c r="EG126"/>
  <c r="CQ126" s="1"/>
  <c r="IQ126" s="1"/>
  <c r="EF126"/>
  <c r="EE126"/>
  <c r="ED126"/>
  <c r="CN126" s="1"/>
  <c r="IN126" s="1"/>
  <c r="EC126"/>
  <c r="CM126" s="1"/>
  <c r="IM126" s="1"/>
  <c r="EB126"/>
  <c r="EA126"/>
  <c r="CW126"/>
  <c r="IW126" s="1"/>
  <c r="CT126"/>
  <c r="CS126"/>
  <c r="IS126" s="1"/>
  <c r="CP126"/>
  <c r="CO126"/>
  <c r="IO126" s="1"/>
  <c r="CL126"/>
  <c r="CK126"/>
  <c r="IK126" s="1"/>
  <c r="BU126"/>
  <c r="HU126" s="1"/>
  <c r="BT126"/>
  <c r="HT126" s="1"/>
  <c r="BS126"/>
  <c r="BR126"/>
  <c r="HR126" s="1"/>
  <c r="IF126" s="1"/>
  <c r="BQ126"/>
  <c r="HQ126" s="1"/>
  <c r="IE126" s="1"/>
  <c r="BP126"/>
  <c r="HP126" s="1"/>
  <c r="ID126" s="1"/>
  <c r="BO126"/>
  <c r="BN126"/>
  <c r="HN126" s="1"/>
  <c r="IB126" s="1"/>
  <c r="BM126"/>
  <c r="HM126" s="1"/>
  <c r="IA126" s="1"/>
  <c r="BL126"/>
  <c r="HL126" s="1"/>
  <c r="HZ126" s="1"/>
  <c r="BK126"/>
  <c r="BJ126"/>
  <c r="HJ126" s="1"/>
  <c r="HX126" s="1"/>
  <c r="BI126"/>
  <c r="HI126" s="1"/>
  <c r="HW126" s="1"/>
  <c r="AD126"/>
  <c r="AC126"/>
  <c r="AB126"/>
  <c r="AE126" s="1"/>
  <c r="IT125"/>
  <c r="IP125"/>
  <c r="IL125"/>
  <c r="HS125"/>
  <c r="IG125" s="1"/>
  <c r="HO125"/>
  <c r="IC125" s="1"/>
  <c r="HK125"/>
  <c r="HY125" s="1"/>
  <c r="EM125"/>
  <c r="EL125"/>
  <c r="CV125" s="1"/>
  <c r="IV125" s="1"/>
  <c r="EK125"/>
  <c r="CU125" s="1"/>
  <c r="IU125" s="1"/>
  <c r="EJ125"/>
  <c r="EI125"/>
  <c r="EH125"/>
  <c r="CR125" s="1"/>
  <c r="IR125" s="1"/>
  <c r="EG125"/>
  <c r="CQ125" s="1"/>
  <c r="IQ125" s="1"/>
  <c r="EF125"/>
  <c r="EE125"/>
  <c r="ED125"/>
  <c r="CN125" s="1"/>
  <c r="IN125" s="1"/>
  <c r="EC125"/>
  <c r="CM125" s="1"/>
  <c r="IM125" s="1"/>
  <c r="EB125"/>
  <c r="EA125"/>
  <c r="CW125"/>
  <c r="IW125" s="1"/>
  <c r="CT125"/>
  <c r="CS125"/>
  <c r="IS125" s="1"/>
  <c r="CP125"/>
  <c r="CO125"/>
  <c r="IO125" s="1"/>
  <c r="CL125"/>
  <c r="CK125"/>
  <c r="IK125" s="1"/>
  <c r="BU125"/>
  <c r="HU125" s="1"/>
  <c r="BT125"/>
  <c r="HT125" s="1"/>
  <c r="BS125"/>
  <c r="BR125"/>
  <c r="HR125" s="1"/>
  <c r="IF125" s="1"/>
  <c r="BQ125"/>
  <c r="HQ125" s="1"/>
  <c r="IE125" s="1"/>
  <c r="BP125"/>
  <c r="HP125" s="1"/>
  <c r="ID125" s="1"/>
  <c r="BO125"/>
  <c r="BN125"/>
  <c r="HN125" s="1"/>
  <c r="IB125" s="1"/>
  <c r="BM125"/>
  <c r="HM125" s="1"/>
  <c r="IA125" s="1"/>
  <c r="BL125"/>
  <c r="HL125" s="1"/>
  <c r="HZ125" s="1"/>
  <c r="BK125"/>
  <c r="BJ125"/>
  <c r="HJ125" s="1"/>
  <c r="HX125" s="1"/>
  <c r="BI125"/>
  <c r="HI125" s="1"/>
  <c r="HW125" s="1"/>
  <c r="AD125"/>
  <c r="AC125"/>
  <c r="AB125"/>
  <c r="AE125" s="1"/>
  <c r="IT124"/>
  <c r="IP124"/>
  <c r="IL124"/>
  <c r="HS124"/>
  <c r="IG124" s="1"/>
  <c r="HO124"/>
  <c r="IC124" s="1"/>
  <c r="HK124"/>
  <c r="HY124" s="1"/>
  <c r="EM124"/>
  <c r="EL124"/>
  <c r="CV124" s="1"/>
  <c r="IV124" s="1"/>
  <c r="EK124"/>
  <c r="CU124" s="1"/>
  <c r="IU124" s="1"/>
  <c r="EJ124"/>
  <c r="EI124"/>
  <c r="EH124"/>
  <c r="CR124" s="1"/>
  <c r="IR124" s="1"/>
  <c r="EG124"/>
  <c r="CQ124" s="1"/>
  <c r="IQ124" s="1"/>
  <c r="EF124"/>
  <c r="EE124"/>
  <c r="ED124"/>
  <c r="CN124" s="1"/>
  <c r="IN124" s="1"/>
  <c r="EC124"/>
  <c r="CM124" s="1"/>
  <c r="IM124" s="1"/>
  <c r="EB124"/>
  <c r="EA124"/>
  <c r="CW124"/>
  <c r="IW124" s="1"/>
  <c r="CT124"/>
  <c r="CS124"/>
  <c r="IS124" s="1"/>
  <c r="CP124"/>
  <c r="CO124"/>
  <c r="IO124" s="1"/>
  <c r="CL124"/>
  <c r="CK124"/>
  <c r="IK124" s="1"/>
  <c r="BU124"/>
  <c r="HU124" s="1"/>
  <c r="BT124"/>
  <c r="HT124" s="1"/>
  <c r="BS124"/>
  <c r="BR124"/>
  <c r="HR124" s="1"/>
  <c r="IF124" s="1"/>
  <c r="BQ124"/>
  <c r="HQ124" s="1"/>
  <c r="IE124" s="1"/>
  <c r="BP124"/>
  <c r="HP124" s="1"/>
  <c r="ID124" s="1"/>
  <c r="BO124"/>
  <c r="BN124"/>
  <c r="HN124" s="1"/>
  <c r="IB124" s="1"/>
  <c r="BM124"/>
  <c r="HM124" s="1"/>
  <c r="IA124" s="1"/>
  <c r="BL124"/>
  <c r="HL124" s="1"/>
  <c r="HZ124" s="1"/>
  <c r="BK124"/>
  <c r="BJ124"/>
  <c r="HJ124" s="1"/>
  <c r="HX124" s="1"/>
  <c r="BI124"/>
  <c r="HI124" s="1"/>
  <c r="HW124" s="1"/>
  <c r="AD124"/>
  <c r="AC124"/>
  <c r="AB124"/>
  <c r="AE124" s="1"/>
  <c r="IT123"/>
  <c r="IP123"/>
  <c r="IL123"/>
  <c r="HS123"/>
  <c r="IG123" s="1"/>
  <c r="HO123"/>
  <c r="IC123" s="1"/>
  <c r="HK123"/>
  <c r="HY123" s="1"/>
  <c r="EM123"/>
  <c r="EL123"/>
  <c r="CV123" s="1"/>
  <c r="IV123" s="1"/>
  <c r="EK123"/>
  <c r="CU123" s="1"/>
  <c r="IU123" s="1"/>
  <c r="EJ123"/>
  <c r="EI123"/>
  <c r="EH123"/>
  <c r="CR123" s="1"/>
  <c r="IR123" s="1"/>
  <c r="EG123"/>
  <c r="CQ123" s="1"/>
  <c r="IQ123" s="1"/>
  <c r="EF123"/>
  <c r="EE123"/>
  <c r="ED123"/>
  <c r="CN123" s="1"/>
  <c r="IN123" s="1"/>
  <c r="EC123"/>
  <c r="CM123" s="1"/>
  <c r="IM123" s="1"/>
  <c r="EB123"/>
  <c r="EA123"/>
  <c r="CW123"/>
  <c r="IW123" s="1"/>
  <c r="CT123"/>
  <c r="CS123"/>
  <c r="IS123" s="1"/>
  <c r="CP123"/>
  <c r="CO123"/>
  <c r="IO123" s="1"/>
  <c r="CL123"/>
  <c r="CK123"/>
  <c r="IK123" s="1"/>
  <c r="BU123"/>
  <c r="HU123" s="1"/>
  <c r="BT123"/>
  <c r="HT123" s="1"/>
  <c r="BS123"/>
  <c r="BR123"/>
  <c r="HR123" s="1"/>
  <c r="IF123" s="1"/>
  <c r="BQ123"/>
  <c r="HQ123" s="1"/>
  <c r="IE123" s="1"/>
  <c r="BP123"/>
  <c r="HP123" s="1"/>
  <c r="ID123" s="1"/>
  <c r="BO123"/>
  <c r="BN123"/>
  <c r="HN123" s="1"/>
  <c r="IB123" s="1"/>
  <c r="BM123"/>
  <c r="HM123" s="1"/>
  <c r="IA123" s="1"/>
  <c r="BL123"/>
  <c r="HL123" s="1"/>
  <c r="HZ123" s="1"/>
  <c r="BK123"/>
  <c r="BJ123"/>
  <c r="HJ123" s="1"/>
  <c r="HX123" s="1"/>
  <c r="BI123"/>
  <c r="HI123" s="1"/>
  <c r="HW123" s="1"/>
  <c r="AD123"/>
  <c r="AC123"/>
  <c r="AB123"/>
  <c r="AE123" s="1"/>
  <c r="IT122"/>
  <c r="IP122"/>
  <c r="IL122"/>
  <c r="HS122"/>
  <c r="IG122" s="1"/>
  <c r="HO122"/>
  <c r="IC122" s="1"/>
  <c r="HK122"/>
  <c r="HY122" s="1"/>
  <c r="EM122"/>
  <c r="EL122"/>
  <c r="CV122" s="1"/>
  <c r="IV122" s="1"/>
  <c r="EK122"/>
  <c r="CU122" s="1"/>
  <c r="IU122" s="1"/>
  <c r="EJ122"/>
  <c r="EI122"/>
  <c r="EH122"/>
  <c r="CR122" s="1"/>
  <c r="IR122" s="1"/>
  <c r="EG122"/>
  <c r="CQ122" s="1"/>
  <c r="IQ122" s="1"/>
  <c r="EF122"/>
  <c r="EE122"/>
  <c r="ED122"/>
  <c r="CN122" s="1"/>
  <c r="IN122" s="1"/>
  <c r="EC122"/>
  <c r="CM122" s="1"/>
  <c r="IM122" s="1"/>
  <c r="EB122"/>
  <c r="EA122"/>
  <c r="CW122"/>
  <c r="IW122" s="1"/>
  <c r="CT122"/>
  <c r="CS122"/>
  <c r="IS122" s="1"/>
  <c r="CP122"/>
  <c r="CO122"/>
  <c r="IO122" s="1"/>
  <c r="CL122"/>
  <c r="CK122"/>
  <c r="IK122" s="1"/>
  <c r="BU122"/>
  <c r="HU122" s="1"/>
  <c r="BT122"/>
  <c r="HT122" s="1"/>
  <c r="BS122"/>
  <c r="BR122"/>
  <c r="HR122" s="1"/>
  <c r="IF122" s="1"/>
  <c r="BQ122"/>
  <c r="HQ122" s="1"/>
  <c r="IE122" s="1"/>
  <c r="BP122"/>
  <c r="HP122" s="1"/>
  <c r="ID122" s="1"/>
  <c r="BO122"/>
  <c r="BN122"/>
  <c r="HN122" s="1"/>
  <c r="IB122" s="1"/>
  <c r="BM122"/>
  <c r="HM122" s="1"/>
  <c r="IA122" s="1"/>
  <c r="BL122"/>
  <c r="HL122" s="1"/>
  <c r="HZ122" s="1"/>
  <c r="BK122"/>
  <c r="BJ122"/>
  <c r="HJ122" s="1"/>
  <c r="HX122" s="1"/>
  <c r="BI122"/>
  <c r="HI122" s="1"/>
  <c r="HW122" s="1"/>
  <c r="AD122"/>
  <c r="AC122"/>
  <c r="AB122"/>
  <c r="AE122" s="1"/>
  <c r="IT121"/>
  <c r="IP121"/>
  <c r="IL121"/>
  <c r="HS121"/>
  <c r="IG121" s="1"/>
  <c r="HO121"/>
  <c r="IC121" s="1"/>
  <c r="HK121"/>
  <c r="HY121" s="1"/>
  <c r="EM121"/>
  <c r="EL121"/>
  <c r="CV121" s="1"/>
  <c r="IV121" s="1"/>
  <c r="EK121"/>
  <c r="CU121" s="1"/>
  <c r="IU121" s="1"/>
  <c r="EJ121"/>
  <c r="EI121"/>
  <c r="EH121"/>
  <c r="CR121" s="1"/>
  <c r="IR121" s="1"/>
  <c r="EG121"/>
  <c r="CQ121" s="1"/>
  <c r="IQ121" s="1"/>
  <c r="EF121"/>
  <c r="EE121"/>
  <c r="ED121"/>
  <c r="CN121" s="1"/>
  <c r="IN121" s="1"/>
  <c r="EC121"/>
  <c r="CM121" s="1"/>
  <c r="IM121" s="1"/>
  <c r="EB121"/>
  <c r="EA121"/>
  <c r="CW121"/>
  <c r="IW121" s="1"/>
  <c r="CT121"/>
  <c r="CS121"/>
  <c r="IS121" s="1"/>
  <c r="CP121"/>
  <c r="CO121"/>
  <c r="IO121" s="1"/>
  <c r="CL121"/>
  <c r="CK121"/>
  <c r="IK121" s="1"/>
  <c r="BU121"/>
  <c r="HU121" s="1"/>
  <c r="BT121"/>
  <c r="HT121" s="1"/>
  <c r="BS121"/>
  <c r="BR121"/>
  <c r="HR121" s="1"/>
  <c r="IF121" s="1"/>
  <c r="BQ121"/>
  <c r="HQ121" s="1"/>
  <c r="IE121" s="1"/>
  <c r="BP121"/>
  <c r="HP121" s="1"/>
  <c r="ID121" s="1"/>
  <c r="BO121"/>
  <c r="BN121"/>
  <c r="HN121" s="1"/>
  <c r="IB121" s="1"/>
  <c r="BM121"/>
  <c r="HM121" s="1"/>
  <c r="IA121" s="1"/>
  <c r="BL121"/>
  <c r="HL121" s="1"/>
  <c r="HZ121" s="1"/>
  <c r="BK121"/>
  <c r="BJ121"/>
  <c r="HJ121" s="1"/>
  <c r="HX121" s="1"/>
  <c r="BI121"/>
  <c r="HI121" s="1"/>
  <c r="HW121" s="1"/>
  <c r="AD121"/>
  <c r="AC121"/>
  <c r="AB121"/>
  <c r="AE121" s="1"/>
  <c r="IT120"/>
  <c r="IP120"/>
  <c r="IL120"/>
  <c r="HS120"/>
  <c r="IG120" s="1"/>
  <c r="HO120"/>
  <c r="IC120" s="1"/>
  <c r="HK120"/>
  <c r="HY120" s="1"/>
  <c r="EM120"/>
  <c r="EL120"/>
  <c r="CV120" s="1"/>
  <c r="IV120" s="1"/>
  <c r="EK120"/>
  <c r="CU120" s="1"/>
  <c r="IU120" s="1"/>
  <c r="EJ120"/>
  <c r="EI120"/>
  <c r="EH120"/>
  <c r="CR120" s="1"/>
  <c r="IR120" s="1"/>
  <c r="EG120"/>
  <c r="CQ120" s="1"/>
  <c r="IQ120" s="1"/>
  <c r="EF120"/>
  <c r="EE120"/>
  <c r="ED120"/>
  <c r="CN120" s="1"/>
  <c r="IN120" s="1"/>
  <c r="EC120"/>
  <c r="CM120" s="1"/>
  <c r="IM120" s="1"/>
  <c r="EB120"/>
  <c r="EA120"/>
  <c r="CW120"/>
  <c r="IW120" s="1"/>
  <c r="CT120"/>
  <c r="CS120"/>
  <c r="IS120" s="1"/>
  <c r="CP120"/>
  <c r="CO120"/>
  <c r="IO120" s="1"/>
  <c r="CL120"/>
  <c r="CK120"/>
  <c r="IK120" s="1"/>
  <c r="BU120"/>
  <c r="HU120" s="1"/>
  <c r="BT120"/>
  <c r="HT120" s="1"/>
  <c r="BS120"/>
  <c r="BR120"/>
  <c r="HR120" s="1"/>
  <c r="IF120" s="1"/>
  <c r="BQ120"/>
  <c r="HQ120" s="1"/>
  <c r="IE120" s="1"/>
  <c r="BP120"/>
  <c r="HP120" s="1"/>
  <c r="ID120" s="1"/>
  <c r="BO120"/>
  <c r="BN120"/>
  <c r="HN120" s="1"/>
  <c r="IB120" s="1"/>
  <c r="BM120"/>
  <c r="HM120" s="1"/>
  <c r="IA120" s="1"/>
  <c r="BL120"/>
  <c r="HL120" s="1"/>
  <c r="HZ120" s="1"/>
  <c r="BK120"/>
  <c r="BJ120"/>
  <c r="HJ120" s="1"/>
  <c r="HX120" s="1"/>
  <c r="BI120"/>
  <c r="HI120" s="1"/>
  <c r="HW120" s="1"/>
  <c r="AD120"/>
  <c r="AC120"/>
  <c r="AB120"/>
  <c r="AE120" s="1"/>
  <c r="IT119"/>
  <c r="IP119"/>
  <c r="IL119"/>
  <c r="HS119"/>
  <c r="IG119" s="1"/>
  <c r="HO119"/>
  <c r="IC119" s="1"/>
  <c r="HK119"/>
  <c r="HY119" s="1"/>
  <c r="EM119"/>
  <c r="EL119"/>
  <c r="CV119" s="1"/>
  <c r="IV119" s="1"/>
  <c r="EK119"/>
  <c r="CU119" s="1"/>
  <c r="IU119" s="1"/>
  <c r="EJ119"/>
  <c r="EI119"/>
  <c r="EH119"/>
  <c r="CR119" s="1"/>
  <c r="IR119" s="1"/>
  <c r="EG119"/>
  <c r="CQ119" s="1"/>
  <c r="IQ119" s="1"/>
  <c r="EF119"/>
  <c r="EE119"/>
  <c r="ED119"/>
  <c r="CN119" s="1"/>
  <c r="IN119" s="1"/>
  <c r="EC119"/>
  <c r="CM119" s="1"/>
  <c r="IM119" s="1"/>
  <c r="EB119"/>
  <c r="EA119"/>
  <c r="CW119"/>
  <c r="IW119" s="1"/>
  <c r="CT119"/>
  <c r="CS119"/>
  <c r="IS119" s="1"/>
  <c r="CP119"/>
  <c r="CO119"/>
  <c r="IO119" s="1"/>
  <c r="CL119"/>
  <c r="CK119"/>
  <c r="IK119" s="1"/>
  <c r="BU119"/>
  <c r="HU119" s="1"/>
  <c r="BT119"/>
  <c r="HT119" s="1"/>
  <c r="BS119"/>
  <c r="BR119"/>
  <c r="HR119" s="1"/>
  <c r="IF119" s="1"/>
  <c r="BQ119"/>
  <c r="HQ119" s="1"/>
  <c r="IE119" s="1"/>
  <c r="BP119"/>
  <c r="HP119" s="1"/>
  <c r="ID119" s="1"/>
  <c r="BO119"/>
  <c r="BN119"/>
  <c r="HN119" s="1"/>
  <c r="IB119" s="1"/>
  <c r="BM119"/>
  <c r="HM119" s="1"/>
  <c r="IA119" s="1"/>
  <c r="BL119"/>
  <c r="HL119" s="1"/>
  <c r="HZ119" s="1"/>
  <c r="BK119"/>
  <c r="BJ119"/>
  <c r="HJ119" s="1"/>
  <c r="HX119" s="1"/>
  <c r="BI119"/>
  <c r="HI119" s="1"/>
  <c r="HW119" s="1"/>
  <c r="AD119"/>
  <c r="AC119"/>
  <c r="AB119"/>
  <c r="AE119" s="1"/>
  <c r="IT118"/>
  <c r="IP118"/>
  <c r="IL118"/>
  <c r="HS118"/>
  <c r="IG118" s="1"/>
  <c r="HO118"/>
  <c r="IC118" s="1"/>
  <c r="HK118"/>
  <c r="HY118" s="1"/>
  <c r="EM118"/>
  <c r="EL118"/>
  <c r="CV118" s="1"/>
  <c r="IV118" s="1"/>
  <c r="EK118"/>
  <c r="CU118" s="1"/>
  <c r="IU118" s="1"/>
  <c r="EJ118"/>
  <c r="EI118"/>
  <c r="EH118"/>
  <c r="CR118" s="1"/>
  <c r="IR118" s="1"/>
  <c r="EG118"/>
  <c r="CQ118" s="1"/>
  <c r="IQ118" s="1"/>
  <c r="EF118"/>
  <c r="EE118"/>
  <c r="ED118"/>
  <c r="CN118" s="1"/>
  <c r="IN118" s="1"/>
  <c r="EC118"/>
  <c r="CM118" s="1"/>
  <c r="IM118" s="1"/>
  <c r="EB118"/>
  <c r="EA118"/>
  <c r="CW118"/>
  <c r="IW118" s="1"/>
  <c r="CT118"/>
  <c r="CS118"/>
  <c r="IS118" s="1"/>
  <c r="CP118"/>
  <c r="CO118"/>
  <c r="IO118" s="1"/>
  <c r="CL118"/>
  <c r="CK118"/>
  <c r="IK118" s="1"/>
  <c r="BU118"/>
  <c r="HU118" s="1"/>
  <c r="BT118"/>
  <c r="HT118" s="1"/>
  <c r="BS118"/>
  <c r="BR118"/>
  <c r="HR118" s="1"/>
  <c r="IF118" s="1"/>
  <c r="BQ118"/>
  <c r="HQ118" s="1"/>
  <c r="IE118" s="1"/>
  <c r="BP118"/>
  <c r="HP118" s="1"/>
  <c r="ID118" s="1"/>
  <c r="BO118"/>
  <c r="BN118"/>
  <c r="HN118" s="1"/>
  <c r="IB118" s="1"/>
  <c r="BM118"/>
  <c r="HM118" s="1"/>
  <c r="IA118" s="1"/>
  <c r="BL118"/>
  <c r="HL118" s="1"/>
  <c r="HZ118" s="1"/>
  <c r="BK118"/>
  <c r="BJ118"/>
  <c r="HJ118" s="1"/>
  <c r="HX118" s="1"/>
  <c r="BI118"/>
  <c r="HI118" s="1"/>
  <c r="HW118" s="1"/>
  <c r="AD118"/>
  <c r="AC118"/>
  <c r="AB118"/>
  <c r="AE118" s="1"/>
  <c r="IU117"/>
  <c r="IQ117"/>
  <c r="IM117"/>
  <c r="HT117"/>
  <c r="HP117"/>
  <c r="ID117" s="1"/>
  <c r="HL117"/>
  <c r="HZ117" s="1"/>
  <c r="EM117"/>
  <c r="CW117" s="1"/>
  <c r="IW117" s="1"/>
  <c r="EL117"/>
  <c r="CV117" s="1"/>
  <c r="IV117" s="1"/>
  <c r="EK117"/>
  <c r="EJ117"/>
  <c r="EI117"/>
  <c r="CS117" s="1"/>
  <c r="IS117" s="1"/>
  <c r="EH117"/>
  <c r="CR117" s="1"/>
  <c r="IR117" s="1"/>
  <c r="EG117"/>
  <c r="EF117"/>
  <c r="EE117"/>
  <c r="CO117" s="1"/>
  <c r="IO117" s="1"/>
  <c r="ED117"/>
  <c r="CN117" s="1"/>
  <c r="IN117" s="1"/>
  <c r="EC117"/>
  <c r="EB117"/>
  <c r="EA117"/>
  <c r="CK117" s="1"/>
  <c r="IK117" s="1"/>
  <c r="CU117"/>
  <c r="CT117"/>
  <c r="IT117" s="1"/>
  <c r="CQ117"/>
  <c r="CP117"/>
  <c r="IP117" s="1"/>
  <c r="CM117"/>
  <c r="CL117"/>
  <c r="IL117" s="1"/>
  <c r="BU117"/>
  <c r="HU117" s="1"/>
  <c r="BT117"/>
  <c r="BS117"/>
  <c r="HS117" s="1"/>
  <c r="IG117" s="1"/>
  <c r="BR117"/>
  <c r="HR117" s="1"/>
  <c r="IF117" s="1"/>
  <c r="BQ117"/>
  <c r="HQ117" s="1"/>
  <c r="IE117" s="1"/>
  <c r="BP117"/>
  <c r="BO117"/>
  <c r="HO117" s="1"/>
  <c r="IC117" s="1"/>
  <c r="BN117"/>
  <c r="HN117" s="1"/>
  <c r="IB117" s="1"/>
  <c r="BM117"/>
  <c r="HM117" s="1"/>
  <c r="IA117" s="1"/>
  <c r="BL117"/>
  <c r="BK117"/>
  <c r="HK117" s="1"/>
  <c r="HY117" s="1"/>
  <c r="BJ117"/>
  <c r="HJ117" s="1"/>
  <c r="HX117" s="1"/>
  <c r="BI117"/>
  <c r="HI117" s="1"/>
  <c r="HW117" s="1"/>
  <c r="AD117"/>
  <c r="AC117"/>
  <c r="AB117"/>
  <c r="AE117" s="1"/>
  <c r="IV116"/>
  <c r="IR116"/>
  <c r="IN116"/>
  <c r="HU116"/>
  <c r="HQ116"/>
  <c r="IE116" s="1"/>
  <c r="HM116"/>
  <c r="IA116" s="1"/>
  <c r="HI116"/>
  <c r="HW116" s="1"/>
  <c r="EM116"/>
  <c r="CW116" s="1"/>
  <c r="IW116" s="1"/>
  <c r="EL116"/>
  <c r="EK116"/>
  <c r="EJ116"/>
  <c r="CT116" s="1"/>
  <c r="IT116" s="1"/>
  <c r="EI116"/>
  <c r="CS116" s="1"/>
  <c r="IS116" s="1"/>
  <c r="EH116"/>
  <c r="EG116"/>
  <c r="EF116"/>
  <c r="CP116" s="1"/>
  <c r="IP116" s="1"/>
  <c r="EE116"/>
  <c r="CO116" s="1"/>
  <c r="IO116" s="1"/>
  <c r="ED116"/>
  <c r="EC116"/>
  <c r="EB116"/>
  <c r="CL116" s="1"/>
  <c r="IL116" s="1"/>
  <c r="EA116"/>
  <c r="CK116" s="1"/>
  <c r="IK116" s="1"/>
  <c r="CV116"/>
  <c r="CU116"/>
  <c r="IU116" s="1"/>
  <c r="CR116"/>
  <c r="CQ116"/>
  <c r="IQ116" s="1"/>
  <c r="CN116"/>
  <c r="CM116"/>
  <c r="IM116" s="1"/>
  <c r="BU116"/>
  <c r="BT116"/>
  <c r="HT116" s="1"/>
  <c r="BS116"/>
  <c r="HS116" s="1"/>
  <c r="IG116" s="1"/>
  <c r="BR116"/>
  <c r="HR116" s="1"/>
  <c r="IF116" s="1"/>
  <c r="BQ116"/>
  <c r="BP116"/>
  <c r="HP116" s="1"/>
  <c r="ID116" s="1"/>
  <c r="BO116"/>
  <c r="HO116" s="1"/>
  <c r="IC116" s="1"/>
  <c r="BN116"/>
  <c r="HN116" s="1"/>
  <c r="IB116" s="1"/>
  <c r="BM116"/>
  <c r="BL116"/>
  <c r="HL116" s="1"/>
  <c r="HZ116" s="1"/>
  <c r="BK116"/>
  <c r="HK116" s="1"/>
  <c r="HY116" s="1"/>
  <c r="BJ116"/>
  <c r="HJ116" s="1"/>
  <c r="HX116" s="1"/>
  <c r="BI116"/>
  <c r="AE116"/>
  <c r="AD116"/>
  <c r="AC116"/>
  <c r="AB116"/>
  <c r="IW115"/>
  <c r="IS115"/>
  <c r="IO115"/>
  <c r="IK115"/>
  <c r="IA115"/>
  <c r="HR115"/>
  <c r="IF115" s="1"/>
  <c r="HN115"/>
  <c r="IB115" s="1"/>
  <c r="HJ115"/>
  <c r="HX115" s="1"/>
  <c r="EM115"/>
  <c r="EL115"/>
  <c r="EK115"/>
  <c r="CU115" s="1"/>
  <c r="IU115" s="1"/>
  <c r="EJ115"/>
  <c r="CT115" s="1"/>
  <c r="IT115" s="1"/>
  <c r="EI115"/>
  <c r="EH115"/>
  <c r="EG115"/>
  <c r="CQ115" s="1"/>
  <c r="IQ115" s="1"/>
  <c r="EF115"/>
  <c r="CP115" s="1"/>
  <c r="IP115" s="1"/>
  <c r="EE115"/>
  <c r="ED115"/>
  <c r="EC115"/>
  <c r="CM115" s="1"/>
  <c r="IM115" s="1"/>
  <c r="EB115"/>
  <c r="CL115" s="1"/>
  <c r="IL115" s="1"/>
  <c r="EA115"/>
  <c r="CW115"/>
  <c r="CV115"/>
  <c r="IV115" s="1"/>
  <c r="CS115"/>
  <c r="CR115"/>
  <c r="IR115" s="1"/>
  <c r="CO115"/>
  <c r="CN115"/>
  <c r="IN115" s="1"/>
  <c r="CK115"/>
  <c r="BU115"/>
  <c r="HU115" s="1"/>
  <c r="BT115"/>
  <c r="HT115" s="1"/>
  <c r="BS115"/>
  <c r="HS115" s="1"/>
  <c r="IG115" s="1"/>
  <c r="BR115"/>
  <c r="BQ115"/>
  <c r="HQ115" s="1"/>
  <c r="IE115" s="1"/>
  <c r="BP115"/>
  <c r="HP115" s="1"/>
  <c r="ID115" s="1"/>
  <c r="BO115"/>
  <c r="HO115" s="1"/>
  <c r="IC115" s="1"/>
  <c r="BN115"/>
  <c r="BM115"/>
  <c r="HM115" s="1"/>
  <c r="BL115"/>
  <c r="HL115" s="1"/>
  <c r="HZ115" s="1"/>
  <c r="BK115"/>
  <c r="HK115" s="1"/>
  <c r="HY115" s="1"/>
  <c r="BJ115"/>
  <c r="BI115"/>
  <c r="HI115" s="1"/>
  <c r="HW115" s="1"/>
  <c r="AD115"/>
  <c r="AC115"/>
  <c r="AB115"/>
  <c r="AE115" s="1"/>
  <c r="IU114"/>
  <c r="IT114"/>
  <c r="IP114"/>
  <c r="IM114"/>
  <c r="IL114"/>
  <c r="HS114"/>
  <c r="IG114" s="1"/>
  <c r="HO114"/>
  <c r="IC114" s="1"/>
  <c r="HK114"/>
  <c r="HY114" s="1"/>
  <c r="EM114"/>
  <c r="EL114"/>
  <c r="CV114" s="1"/>
  <c r="IV114" s="1"/>
  <c r="EK114"/>
  <c r="CU114" s="1"/>
  <c r="EJ114"/>
  <c r="EI114"/>
  <c r="EH114"/>
  <c r="CR114" s="1"/>
  <c r="IR114" s="1"/>
  <c r="EG114"/>
  <c r="CQ114" s="1"/>
  <c r="IQ114" s="1"/>
  <c r="EF114"/>
  <c r="EE114"/>
  <c r="ED114"/>
  <c r="CN114" s="1"/>
  <c r="IN114" s="1"/>
  <c r="EC114"/>
  <c r="CM114" s="1"/>
  <c r="EB114"/>
  <c r="EA114"/>
  <c r="CW114"/>
  <c r="IW114" s="1"/>
  <c r="CT114"/>
  <c r="CS114"/>
  <c r="IS114" s="1"/>
  <c r="CP114"/>
  <c r="CO114"/>
  <c r="IO114" s="1"/>
  <c r="CL114"/>
  <c r="CK114"/>
  <c r="IK114" s="1"/>
  <c r="BU114"/>
  <c r="HU114" s="1"/>
  <c r="BT114"/>
  <c r="HT114" s="1"/>
  <c r="BS114"/>
  <c r="BR114"/>
  <c r="HR114" s="1"/>
  <c r="IF114" s="1"/>
  <c r="BQ114"/>
  <c r="HQ114" s="1"/>
  <c r="IE114" s="1"/>
  <c r="BP114"/>
  <c r="HP114" s="1"/>
  <c r="ID114" s="1"/>
  <c r="BO114"/>
  <c r="BN114"/>
  <c r="HN114" s="1"/>
  <c r="IB114" s="1"/>
  <c r="BM114"/>
  <c r="HM114" s="1"/>
  <c r="IA114" s="1"/>
  <c r="BL114"/>
  <c r="HL114" s="1"/>
  <c r="HZ114" s="1"/>
  <c r="BK114"/>
  <c r="BJ114"/>
  <c r="HJ114" s="1"/>
  <c r="HX114" s="1"/>
  <c r="BI114"/>
  <c r="HI114" s="1"/>
  <c r="HW114" s="1"/>
  <c r="AD114"/>
  <c r="AC114"/>
  <c r="AB114"/>
  <c r="AE114" s="1"/>
  <c r="IU113"/>
  <c r="IQ113"/>
  <c r="IM113"/>
  <c r="IC113"/>
  <c r="HT113"/>
  <c r="HP113"/>
  <c r="ID113" s="1"/>
  <c r="HL113"/>
  <c r="HZ113" s="1"/>
  <c r="EM113"/>
  <c r="CW113" s="1"/>
  <c r="IW113" s="1"/>
  <c r="EL113"/>
  <c r="CV113" s="1"/>
  <c r="IV113" s="1"/>
  <c r="EK113"/>
  <c r="EJ113"/>
  <c r="EI113"/>
  <c r="CS113" s="1"/>
  <c r="IS113" s="1"/>
  <c r="EH113"/>
  <c r="CR113" s="1"/>
  <c r="IR113" s="1"/>
  <c r="EG113"/>
  <c r="EF113"/>
  <c r="EE113"/>
  <c r="CO113" s="1"/>
  <c r="IO113" s="1"/>
  <c r="ED113"/>
  <c r="CN113" s="1"/>
  <c r="IN113" s="1"/>
  <c r="EC113"/>
  <c r="EB113"/>
  <c r="EA113"/>
  <c r="CK113" s="1"/>
  <c r="IK113" s="1"/>
  <c r="CU113"/>
  <c r="CT113"/>
  <c r="IT113" s="1"/>
  <c r="CQ113"/>
  <c r="CP113"/>
  <c r="IP113" s="1"/>
  <c r="CM113"/>
  <c r="CL113"/>
  <c r="IL113" s="1"/>
  <c r="BU113"/>
  <c r="HU113" s="1"/>
  <c r="BT113"/>
  <c r="BS113"/>
  <c r="HS113" s="1"/>
  <c r="IG113" s="1"/>
  <c r="BR113"/>
  <c r="HR113" s="1"/>
  <c r="IF113" s="1"/>
  <c r="BQ113"/>
  <c r="HQ113" s="1"/>
  <c r="IE113" s="1"/>
  <c r="BP113"/>
  <c r="BO113"/>
  <c r="HO113" s="1"/>
  <c r="BN113"/>
  <c r="HN113" s="1"/>
  <c r="IB113" s="1"/>
  <c r="BM113"/>
  <c r="HM113" s="1"/>
  <c r="IA113" s="1"/>
  <c r="BL113"/>
  <c r="BK113"/>
  <c r="HK113" s="1"/>
  <c r="HY113" s="1"/>
  <c r="BJ113"/>
  <c r="HJ113" s="1"/>
  <c r="HX113" s="1"/>
  <c r="BI113"/>
  <c r="HI113" s="1"/>
  <c r="HW113" s="1"/>
  <c r="AD113"/>
  <c r="AC113"/>
  <c r="AB113"/>
  <c r="IW112"/>
  <c r="IV112"/>
  <c r="IS112"/>
  <c r="IR112"/>
  <c r="IO112"/>
  <c r="IN112"/>
  <c r="IK112"/>
  <c r="HZ112"/>
  <c r="HU112"/>
  <c r="HQ112"/>
  <c r="IE112" s="1"/>
  <c r="HM112"/>
  <c r="IA112" s="1"/>
  <c r="HI112"/>
  <c r="HW112" s="1"/>
  <c r="EM112"/>
  <c r="CW112" s="1"/>
  <c r="EL112"/>
  <c r="EK112"/>
  <c r="EJ112"/>
  <c r="CT112" s="1"/>
  <c r="IT112" s="1"/>
  <c r="EI112"/>
  <c r="CS112" s="1"/>
  <c r="EH112"/>
  <c r="EG112"/>
  <c r="EF112"/>
  <c r="CP112" s="1"/>
  <c r="IP112" s="1"/>
  <c r="EE112"/>
  <c r="CO112" s="1"/>
  <c r="ED112"/>
  <c r="EC112"/>
  <c r="EB112"/>
  <c r="CL112" s="1"/>
  <c r="IL112" s="1"/>
  <c r="EA112"/>
  <c r="CK112" s="1"/>
  <c r="CV112"/>
  <c r="CU112"/>
  <c r="IU112" s="1"/>
  <c r="CR112"/>
  <c r="CQ112"/>
  <c r="IQ112" s="1"/>
  <c r="CN112"/>
  <c r="CM112"/>
  <c r="IM112" s="1"/>
  <c r="BU112"/>
  <c r="BT112"/>
  <c r="HT112" s="1"/>
  <c r="BS112"/>
  <c r="HS112" s="1"/>
  <c r="IG112" s="1"/>
  <c r="BR112"/>
  <c r="BQ112"/>
  <c r="BP112"/>
  <c r="HP112" s="1"/>
  <c r="ID112" s="1"/>
  <c r="BO112"/>
  <c r="HO112" s="1"/>
  <c r="IC112" s="1"/>
  <c r="BN112"/>
  <c r="BM112"/>
  <c r="BL112"/>
  <c r="HL112" s="1"/>
  <c r="BK112"/>
  <c r="HK112" s="1"/>
  <c r="HY112" s="1"/>
  <c r="BJ112"/>
  <c r="BI112"/>
  <c r="AE112"/>
  <c r="AD112"/>
  <c r="AC112"/>
  <c r="AB112"/>
  <c r="IW111"/>
  <c r="IS111"/>
  <c r="IO111"/>
  <c r="IK111"/>
  <c r="HR111"/>
  <c r="IF111" s="1"/>
  <c r="EM111"/>
  <c r="EL111"/>
  <c r="EK111"/>
  <c r="EJ111"/>
  <c r="CT111" s="1"/>
  <c r="IT111" s="1"/>
  <c r="EI111"/>
  <c r="EH111"/>
  <c r="EG111"/>
  <c r="EF111"/>
  <c r="CP111" s="1"/>
  <c r="IP111" s="1"/>
  <c r="EE111"/>
  <c r="ED111"/>
  <c r="EC111"/>
  <c r="EB111"/>
  <c r="CL111" s="1"/>
  <c r="IL111" s="1"/>
  <c r="EA111"/>
  <c r="CW111"/>
  <c r="CV111"/>
  <c r="IV111" s="1"/>
  <c r="CU111"/>
  <c r="IU111" s="1"/>
  <c r="CS111"/>
  <c r="CR111"/>
  <c r="IR111" s="1"/>
  <c r="CQ111"/>
  <c r="IQ111" s="1"/>
  <c r="CO111"/>
  <c r="CN111"/>
  <c r="IN111" s="1"/>
  <c r="CM111"/>
  <c r="IM111" s="1"/>
  <c r="CK111"/>
  <c r="BU111"/>
  <c r="HU111" s="1"/>
  <c r="BT111"/>
  <c r="HT111" s="1"/>
  <c r="BS111"/>
  <c r="HS111" s="1"/>
  <c r="IG111" s="1"/>
  <c r="BR111"/>
  <c r="BQ111"/>
  <c r="HQ111" s="1"/>
  <c r="IE111" s="1"/>
  <c r="BP111"/>
  <c r="HP111" s="1"/>
  <c r="ID111" s="1"/>
  <c r="BO111"/>
  <c r="HO111" s="1"/>
  <c r="IC111" s="1"/>
  <c r="BN111"/>
  <c r="BM111"/>
  <c r="HM111" s="1"/>
  <c r="IA111" s="1"/>
  <c r="BL111"/>
  <c r="HL111" s="1"/>
  <c r="HZ111" s="1"/>
  <c r="BK111"/>
  <c r="HK111" s="1"/>
  <c r="HY111" s="1"/>
  <c r="BJ111"/>
  <c r="BI111"/>
  <c r="HI111" s="1"/>
  <c r="HW111" s="1"/>
  <c r="AD111"/>
  <c r="AC111"/>
  <c r="AB111"/>
  <c r="AE111" s="1"/>
  <c r="IT110"/>
  <c r="IP110"/>
  <c r="IL110"/>
  <c r="EM110"/>
  <c r="EL110"/>
  <c r="EK110"/>
  <c r="CU110" s="1"/>
  <c r="IU110" s="1"/>
  <c r="EJ110"/>
  <c r="EI110"/>
  <c r="EH110"/>
  <c r="EG110"/>
  <c r="CQ110" s="1"/>
  <c r="IQ110" s="1"/>
  <c r="EF110"/>
  <c r="EE110"/>
  <c r="ED110"/>
  <c r="EC110"/>
  <c r="CM110" s="1"/>
  <c r="IM110" s="1"/>
  <c r="EB110"/>
  <c r="EA110"/>
  <c r="CW110"/>
  <c r="IW110" s="1"/>
  <c r="CV110"/>
  <c r="IV110" s="1"/>
  <c r="CT110"/>
  <c r="CS110"/>
  <c r="IS110" s="1"/>
  <c r="CR110"/>
  <c r="IR110" s="1"/>
  <c r="CP110"/>
  <c r="CO110"/>
  <c r="IO110" s="1"/>
  <c r="CN110"/>
  <c r="IN110" s="1"/>
  <c r="CL110"/>
  <c r="CK110"/>
  <c r="IK110" s="1"/>
  <c r="BU110"/>
  <c r="HU110" s="1"/>
  <c r="BT110"/>
  <c r="HT110" s="1"/>
  <c r="BS110"/>
  <c r="BR110"/>
  <c r="HR110" s="1"/>
  <c r="IF110" s="1"/>
  <c r="BQ110"/>
  <c r="HQ110" s="1"/>
  <c r="IE110" s="1"/>
  <c r="BP110"/>
  <c r="HP110" s="1"/>
  <c r="ID110" s="1"/>
  <c r="BO110"/>
  <c r="BN110"/>
  <c r="HN110" s="1"/>
  <c r="IB110" s="1"/>
  <c r="BM110"/>
  <c r="HM110" s="1"/>
  <c r="IA110" s="1"/>
  <c r="BL110"/>
  <c r="HL110" s="1"/>
  <c r="HZ110" s="1"/>
  <c r="BK110"/>
  <c r="BJ110"/>
  <c r="HJ110" s="1"/>
  <c r="HX110" s="1"/>
  <c r="BI110"/>
  <c r="HI110" s="1"/>
  <c r="HW110" s="1"/>
  <c r="AD110"/>
  <c r="AC110"/>
  <c r="AB110"/>
  <c r="AE110" s="1"/>
  <c r="IU109"/>
  <c r="IQ109"/>
  <c r="IM109"/>
  <c r="IF109"/>
  <c r="HX109"/>
  <c r="EM109"/>
  <c r="EL109"/>
  <c r="CV109" s="1"/>
  <c r="IV109" s="1"/>
  <c r="EK109"/>
  <c r="EJ109"/>
  <c r="EI109"/>
  <c r="EH109"/>
  <c r="CR109" s="1"/>
  <c r="IR109" s="1"/>
  <c r="EG109"/>
  <c r="EF109"/>
  <c r="EE109"/>
  <c r="ED109"/>
  <c r="CN109" s="1"/>
  <c r="IN109" s="1"/>
  <c r="EC109"/>
  <c r="EB109"/>
  <c r="EA109"/>
  <c r="CW109"/>
  <c r="IW109" s="1"/>
  <c r="CU109"/>
  <c r="CT109"/>
  <c r="IT109" s="1"/>
  <c r="CS109"/>
  <c r="IS109" s="1"/>
  <c r="CQ109"/>
  <c r="CP109"/>
  <c r="IP109" s="1"/>
  <c r="CO109"/>
  <c r="IO109" s="1"/>
  <c r="CM109"/>
  <c r="CL109"/>
  <c r="IL109" s="1"/>
  <c r="CK109"/>
  <c r="IK109" s="1"/>
  <c r="BU109"/>
  <c r="HU109" s="1"/>
  <c r="BT109"/>
  <c r="BS109"/>
  <c r="HS109" s="1"/>
  <c r="IG109" s="1"/>
  <c r="BR109"/>
  <c r="HR109" s="1"/>
  <c r="BQ109"/>
  <c r="HQ109" s="1"/>
  <c r="IE109" s="1"/>
  <c r="BP109"/>
  <c r="BO109"/>
  <c r="HO109" s="1"/>
  <c r="IC109" s="1"/>
  <c r="BN109"/>
  <c r="HN109" s="1"/>
  <c r="IB109" s="1"/>
  <c r="BM109"/>
  <c r="HM109" s="1"/>
  <c r="IA109" s="1"/>
  <c r="BL109"/>
  <c r="BK109"/>
  <c r="HK109" s="1"/>
  <c r="HY109" s="1"/>
  <c r="BJ109"/>
  <c r="HJ109" s="1"/>
  <c r="BI109"/>
  <c r="HI109" s="1"/>
  <c r="HW109" s="1"/>
  <c r="AD109"/>
  <c r="AC109"/>
  <c r="AE109" s="1"/>
  <c r="AB109"/>
  <c r="IV108"/>
  <c r="IS108"/>
  <c r="IR108"/>
  <c r="IN108"/>
  <c r="IK108"/>
  <c r="HU108"/>
  <c r="HQ108"/>
  <c r="IE108" s="1"/>
  <c r="HI108"/>
  <c r="HW108" s="1"/>
  <c r="EM108"/>
  <c r="CW108" s="1"/>
  <c r="IW108" s="1"/>
  <c r="EL108"/>
  <c r="EK108"/>
  <c r="EJ108"/>
  <c r="EI108"/>
  <c r="CS108" s="1"/>
  <c r="EH108"/>
  <c r="EG108"/>
  <c r="EF108"/>
  <c r="CP108" s="1"/>
  <c r="IP108" s="1"/>
  <c r="EE108"/>
  <c r="CO108" s="1"/>
  <c r="IO108" s="1"/>
  <c r="ED108"/>
  <c r="EC108"/>
  <c r="EB108"/>
  <c r="CL108" s="1"/>
  <c r="IL108" s="1"/>
  <c r="EA108"/>
  <c r="CK108" s="1"/>
  <c r="CV108"/>
  <c r="CU108"/>
  <c r="IU108" s="1"/>
  <c r="CT108"/>
  <c r="IT108" s="1"/>
  <c r="CR108"/>
  <c r="CQ108"/>
  <c r="IQ108" s="1"/>
  <c r="CN108"/>
  <c r="CM108"/>
  <c r="IM108" s="1"/>
  <c r="BU108"/>
  <c r="BT108"/>
  <c r="HT108" s="1"/>
  <c r="BS108"/>
  <c r="HS108" s="1"/>
  <c r="IG108" s="1"/>
  <c r="BR108"/>
  <c r="BQ108"/>
  <c r="BP108"/>
  <c r="HP108" s="1"/>
  <c r="ID108" s="1"/>
  <c r="BO108"/>
  <c r="HO108" s="1"/>
  <c r="IC108" s="1"/>
  <c r="BN108"/>
  <c r="BM108"/>
  <c r="BL108"/>
  <c r="HL108" s="1"/>
  <c r="HZ108" s="1"/>
  <c r="BK108"/>
  <c r="HK108" s="1"/>
  <c r="HY108" s="1"/>
  <c r="BJ108"/>
  <c r="BI108"/>
  <c r="AE108"/>
  <c r="AD108"/>
  <c r="AC108"/>
  <c r="AB108"/>
  <c r="IW107"/>
  <c r="IT107"/>
  <c r="IS107"/>
  <c r="IP107"/>
  <c r="IO107"/>
  <c r="IL107"/>
  <c r="IK107"/>
  <c r="HU107"/>
  <c r="HR107"/>
  <c r="IF107" s="1"/>
  <c r="HN107"/>
  <c r="IB107" s="1"/>
  <c r="HM107"/>
  <c r="IA107" s="1"/>
  <c r="HJ107"/>
  <c r="HX107" s="1"/>
  <c r="EM107"/>
  <c r="EL107"/>
  <c r="EK107"/>
  <c r="CU107" s="1"/>
  <c r="IU107" s="1"/>
  <c r="EJ107"/>
  <c r="CT107" s="1"/>
  <c r="EI107"/>
  <c r="EH107"/>
  <c r="EG107"/>
  <c r="EF107"/>
  <c r="CP107" s="1"/>
  <c r="EE107"/>
  <c r="ED107"/>
  <c r="EC107"/>
  <c r="EB107"/>
  <c r="CL107" s="1"/>
  <c r="EA107"/>
  <c r="CW107"/>
  <c r="CV107"/>
  <c r="IV107" s="1"/>
  <c r="CS107"/>
  <c r="CR107"/>
  <c r="IR107" s="1"/>
  <c r="CQ107"/>
  <c r="IQ107" s="1"/>
  <c r="CO107"/>
  <c r="CN107"/>
  <c r="IN107" s="1"/>
  <c r="CM107"/>
  <c r="IM107" s="1"/>
  <c r="CK107"/>
  <c r="BU107"/>
  <c r="BT107"/>
  <c r="HT107" s="1"/>
  <c r="BS107"/>
  <c r="HS107" s="1"/>
  <c r="IG107" s="1"/>
  <c r="BR107"/>
  <c r="BQ107"/>
  <c r="HQ107" s="1"/>
  <c r="IE107" s="1"/>
  <c r="BP107"/>
  <c r="HP107" s="1"/>
  <c r="ID107" s="1"/>
  <c r="BO107"/>
  <c r="HO107" s="1"/>
  <c r="IC107" s="1"/>
  <c r="BN107"/>
  <c r="BM107"/>
  <c r="BL107"/>
  <c r="HL107" s="1"/>
  <c r="HZ107" s="1"/>
  <c r="BK107"/>
  <c r="HK107" s="1"/>
  <c r="HY107" s="1"/>
  <c r="BJ107"/>
  <c r="BI107"/>
  <c r="HI107" s="1"/>
  <c r="HW107" s="1"/>
  <c r="AE107"/>
  <c r="AD107"/>
  <c r="AC107"/>
  <c r="AB107"/>
  <c r="IT106"/>
  <c r="IP106"/>
  <c r="IL106"/>
  <c r="IE106"/>
  <c r="HW106"/>
  <c r="HN106"/>
  <c r="IB106" s="1"/>
  <c r="EM106"/>
  <c r="EL106"/>
  <c r="CV106" s="1"/>
  <c r="IV106" s="1"/>
  <c r="EK106"/>
  <c r="CU106" s="1"/>
  <c r="IU106" s="1"/>
  <c r="EJ106"/>
  <c r="EI106"/>
  <c r="EH106"/>
  <c r="EG106"/>
  <c r="CQ106" s="1"/>
  <c r="IQ106" s="1"/>
  <c r="EF106"/>
  <c r="EE106"/>
  <c r="ED106"/>
  <c r="CN106" s="1"/>
  <c r="IN106" s="1"/>
  <c r="EC106"/>
  <c r="CM106" s="1"/>
  <c r="IM106" s="1"/>
  <c r="EB106"/>
  <c r="EA106"/>
  <c r="CW106"/>
  <c r="IW106" s="1"/>
  <c r="CT106"/>
  <c r="CS106"/>
  <c r="IS106" s="1"/>
  <c r="CR106"/>
  <c r="IR106" s="1"/>
  <c r="CP106"/>
  <c r="CO106"/>
  <c r="IO106" s="1"/>
  <c r="CL106"/>
  <c r="CK106"/>
  <c r="IK106" s="1"/>
  <c r="BU106"/>
  <c r="HU106" s="1"/>
  <c r="BT106"/>
  <c r="BS106"/>
  <c r="BR106"/>
  <c r="HR106" s="1"/>
  <c r="IF106" s="1"/>
  <c r="BQ106"/>
  <c r="HQ106" s="1"/>
  <c r="BP106"/>
  <c r="BO106"/>
  <c r="BN106"/>
  <c r="BM106"/>
  <c r="HM106" s="1"/>
  <c r="IA106" s="1"/>
  <c r="BL106"/>
  <c r="BK106"/>
  <c r="BJ106"/>
  <c r="HJ106" s="1"/>
  <c r="HX106" s="1"/>
  <c r="BI106"/>
  <c r="HI106" s="1"/>
  <c r="AD106"/>
  <c r="AC106"/>
  <c r="AB106"/>
  <c r="IU105"/>
  <c r="IR105"/>
  <c r="IQ105"/>
  <c r="IM105"/>
  <c r="IF105"/>
  <c r="HX105"/>
  <c r="HP105"/>
  <c r="ID105" s="1"/>
  <c r="EM105"/>
  <c r="CW105" s="1"/>
  <c r="IW105" s="1"/>
  <c r="EL105"/>
  <c r="CV105" s="1"/>
  <c r="IV105" s="1"/>
  <c r="EK105"/>
  <c r="EJ105"/>
  <c r="EI105"/>
  <c r="EH105"/>
  <c r="CR105" s="1"/>
  <c r="EG105"/>
  <c r="EF105"/>
  <c r="EE105"/>
  <c r="CO105" s="1"/>
  <c r="IO105" s="1"/>
  <c r="ED105"/>
  <c r="CN105" s="1"/>
  <c r="IN105" s="1"/>
  <c r="EC105"/>
  <c r="EB105"/>
  <c r="EA105"/>
  <c r="CK105" s="1"/>
  <c r="IK105" s="1"/>
  <c r="CU105"/>
  <c r="CT105"/>
  <c r="IT105" s="1"/>
  <c r="CS105"/>
  <c r="IS105" s="1"/>
  <c r="CQ105"/>
  <c r="CP105"/>
  <c r="IP105" s="1"/>
  <c r="CM105"/>
  <c r="CL105"/>
  <c r="IL105" s="1"/>
  <c r="BU105"/>
  <c r="BT105"/>
  <c r="BS105"/>
  <c r="HS105" s="1"/>
  <c r="IG105" s="1"/>
  <c r="BR105"/>
  <c r="HR105" s="1"/>
  <c r="BQ105"/>
  <c r="BP105"/>
  <c r="BO105"/>
  <c r="HO105" s="1"/>
  <c r="IC105" s="1"/>
  <c r="BN105"/>
  <c r="HN105" s="1"/>
  <c r="IB105" s="1"/>
  <c r="BM105"/>
  <c r="BL105"/>
  <c r="BK105"/>
  <c r="HK105" s="1"/>
  <c r="HY105" s="1"/>
  <c r="BJ105"/>
  <c r="HJ105" s="1"/>
  <c r="BI105"/>
  <c r="AD105"/>
  <c r="AC105"/>
  <c r="AB105"/>
  <c r="IV104"/>
  <c r="IS104"/>
  <c r="IR104"/>
  <c r="IN104"/>
  <c r="IK104"/>
  <c r="IC104"/>
  <c r="HQ104"/>
  <c r="IE104" s="1"/>
  <c r="HI104"/>
  <c r="HW104" s="1"/>
  <c r="EM104"/>
  <c r="CW104" s="1"/>
  <c r="IW104" s="1"/>
  <c r="EL104"/>
  <c r="EK104"/>
  <c r="EJ104"/>
  <c r="EI104"/>
  <c r="CS104" s="1"/>
  <c r="EH104"/>
  <c r="EG104"/>
  <c r="EF104"/>
  <c r="EE104"/>
  <c r="CO104" s="1"/>
  <c r="IO104" s="1"/>
  <c r="ED104"/>
  <c r="EC104"/>
  <c r="EB104"/>
  <c r="CL104" s="1"/>
  <c r="IL104" s="1"/>
  <c r="EA104"/>
  <c r="CK104" s="1"/>
  <c r="CV104"/>
  <c r="CU104"/>
  <c r="IU104" s="1"/>
  <c r="CT104"/>
  <c r="IT104" s="1"/>
  <c r="CR104"/>
  <c r="CQ104"/>
  <c r="IQ104" s="1"/>
  <c r="CP104"/>
  <c r="IP104" s="1"/>
  <c r="CN104"/>
  <c r="CM104"/>
  <c r="IM104" s="1"/>
  <c r="BU104"/>
  <c r="BT104"/>
  <c r="HT104" s="1"/>
  <c r="BS104"/>
  <c r="HS104" s="1"/>
  <c r="IG104" s="1"/>
  <c r="BR104"/>
  <c r="BQ104"/>
  <c r="BP104"/>
  <c r="HP104" s="1"/>
  <c r="ID104" s="1"/>
  <c r="BO104"/>
  <c r="HO104" s="1"/>
  <c r="BN104"/>
  <c r="BM104"/>
  <c r="BL104"/>
  <c r="HL104" s="1"/>
  <c r="HZ104" s="1"/>
  <c r="BK104"/>
  <c r="HK104" s="1"/>
  <c r="HY104" s="1"/>
  <c r="BJ104"/>
  <c r="BI104"/>
  <c r="AE104"/>
  <c r="AD104"/>
  <c r="AC104"/>
  <c r="AB104"/>
  <c r="IW103"/>
  <c r="IS103"/>
  <c r="IO103"/>
  <c r="IK103"/>
  <c r="EM103"/>
  <c r="EL103"/>
  <c r="EK103"/>
  <c r="EJ103"/>
  <c r="CT103" s="1"/>
  <c r="IT103" s="1"/>
  <c r="EI103"/>
  <c r="EH103"/>
  <c r="EG103"/>
  <c r="EF103"/>
  <c r="CP103" s="1"/>
  <c r="IP103" s="1"/>
  <c r="EE103"/>
  <c r="ED103"/>
  <c r="EC103"/>
  <c r="EB103"/>
  <c r="CL103" s="1"/>
  <c r="IL103" s="1"/>
  <c r="EA103"/>
  <c r="CW103"/>
  <c r="CV103"/>
  <c r="IV103" s="1"/>
  <c r="CU103"/>
  <c r="IU103" s="1"/>
  <c r="CS103"/>
  <c r="CR103"/>
  <c r="IR103" s="1"/>
  <c r="CQ103"/>
  <c r="IQ103" s="1"/>
  <c r="CO103"/>
  <c r="CN103"/>
  <c r="IN103" s="1"/>
  <c r="CM103"/>
  <c r="IM103" s="1"/>
  <c r="CK103"/>
  <c r="BU103"/>
  <c r="HU103" s="1"/>
  <c r="BT103"/>
  <c r="HT103" s="1"/>
  <c r="BS103"/>
  <c r="HS103" s="1"/>
  <c r="IG103" s="1"/>
  <c r="BR103"/>
  <c r="BQ103"/>
  <c r="HQ103" s="1"/>
  <c r="IE103" s="1"/>
  <c r="BP103"/>
  <c r="HP103" s="1"/>
  <c r="ID103" s="1"/>
  <c r="BO103"/>
  <c r="HO103" s="1"/>
  <c r="IC103" s="1"/>
  <c r="BN103"/>
  <c r="BM103"/>
  <c r="HM103" s="1"/>
  <c r="IA103" s="1"/>
  <c r="BL103"/>
  <c r="HL103" s="1"/>
  <c r="HZ103" s="1"/>
  <c r="BK103"/>
  <c r="HK103" s="1"/>
  <c r="HY103" s="1"/>
  <c r="BJ103"/>
  <c r="BI103"/>
  <c r="HI103" s="1"/>
  <c r="HW103" s="1"/>
  <c r="AD103"/>
  <c r="AC103"/>
  <c r="AB103"/>
  <c r="AE103" s="1"/>
  <c r="IT102"/>
  <c r="IQ102"/>
  <c r="IP102"/>
  <c r="IL102"/>
  <c r="IE102"/>
  <c r="HW102"/>
  <c r="HO102"/>
  <c r="IC102" s="1"/>
  <c r="HN102"/>
  <c r="IB102" s="1"/>
  <c r="EM102"/>
  <c r="EL102"/>
  <c r="CV102" s="1"/>
  <c r="IV102" s="1"/>
  <c r="EK102"/>
  <c r="CU102" s="1"/>
  <c r="IU102" s="1"/>
  <c r="EJ102"/>
  <c r="EI102"/>
  <c r="EH102"/>
  <c r="EG102"/>
  <c r="CQ102" s="1"/>
  <c r="EF102"/>
  <c r="EE102"/>
  <c r="ED102"/>
  <c r="EC102"/>
  <c r="CM102" s="1"/>
  <c r="IM102" s="1"/>
  <c r="EB102"/>
  <c r="EA102"/>
  <c r="CW102"/>
  <c r="IW102" s="1"/>
  <c r="CT102"/>
  <c r="CS102"/>
  <c r="IS102" s="1"/>
  <c r="CR102"/>
  <c r="IR102" s="1"/>
  <c r="CP102"/>
  <c r="CO102"/>
  <c r="IO102" s="1"/>
  <c r="CN102"/>
  <c r="IN102" s="1"/>
  <c r="CL102"/>
  <c r="CK102"/>
  <c r="IK102" s="1"/>
  <c r="BU102"/>
  <c r="HU102" s="1"/>
  <c r="BT102"/>
  <c r="HT102" s="1"/>
  <c r="BS102"/>
  <c r="BR102"/>
  <c r="HR102" s="1"/>
  <c r="IF102" s="1"/>
  <c r="BQ102"/>
  <c r="HQ102" s="1"/>
  <c r="BP102"/>
  <c r="HP102" s="1"/>
  <c r="ID102" s="1"/>
  <c r="BO102"/>
  <c r="BN102"/>
  <c r="BM102"/>
  <c r="HM102" s="1"/>
  <c r="IA102" s="1"/>
  <c r="BL102"/>
  <c r="HL102" s="1"/>
  <c r="HZ102" s="1"/>
  <c r="BK102"/>
  <c r="BJ102"/>
  <c r="HJ102" s="1"/>
  <c r="HX102" s="1"/>
  <c r="BI102"/>
  <c r="HI102" s="1"/>
  <c r="AD102"/>
  <c r="AC102"/>
  <c r="AB102"/>
  <c r="IB101"/>
  <c r="EM101"/>
  <c r="CW101" s="1"/>
  <c r="IW101" s="1"/>
  <c r="EL101"/>
  <c r="CV101" s="1"/>
  <c r="IV101" s="1"/>
  <c r="EK101"/>
  <c r="EJ101"/>
  <c r="EI101"/>
  <c r="CS101" s="1"/>
  <c r="IS101" s="1"/>
  <c r="EH101"/>
  <c r="CR101" s="1"/>
  <c r="IR101" s="1"/>
  <c r="EG101"/>
  <c r="EF101"/>
  <c r="EE101"/>
  <c r="CO101" s="1"/>
  <c r="IO101" s="1"/>
  <c r="ED101"/>
  <c r="CN101" s="1"/>
  <c r="IN101" s="1"/>
  <c r="EC101"/>
  <c r="EB101"/>
  <c r="EA101"/>
  <c r="CK101" s="1"/>
  <c r="IK101" s="1"/>
  <c r="CU101"/>
  <c r="IU101" s="1"/>
  <c r="CT101"/>
  <c r="IT101" s="1"/>
  <c r="CQ101"/>
  <c r="IQ101" s="1"/>
  <c r="CP101"/>
  <c r="IP101" s="1"/>
  <c r="CM101"/>
  <c r="IM101" s="1"/>
  <c r="CL101"/>
  <c r="IL101" s="1"/>
  <c r="BU101"/>
  <c r="BT101"/>
  <c r="HT101" s="1"/>
  <c r="BS101"/>
  <c r="HS101" s="1"/>
  <c r="IG101" s="1"/>
  <c r="BR101"/>
  <c r="HR101" s="1"/>
  <c r="IF101" s="1"/>
  <c r="BQ101"/>
  <c r="BP101"/>
  <c r="HP101" s="1"/>
  <c r="ID101" s="1"/>
  <c r="BO101"/>
  <c r="HO101" s="1"/>
  <c r="IC101" s="1"/>
  <c r="BN101"/>
  <c r="HN101" s="1"/>
  <c r="BM101"/>
  <c r="BL101"/>
  <c r="HL101" s="1"/>
  <c r="HZ101" s="1"/>
  <c r="BK101"/>
  <c r="HK101" s="1"/>
  <c r="HY101" s="1"/>
  <c r="BJ101"/>
  <c r="BI101"/>
  <c r="AD101"/>
  <c r="AE101" s="1"/>
  <c r="AC101"/>
  <c r="AB101"/>
  <c r="EM100"/>
  <c r="CW100" s="1"/>
  <c r="IW100" s="1"/>
  <c r="EL100"/>
  <c r="EK100"/>
  <c r="EJ100"/>
  <c r="HR100" s="1"/>
  <c r="IF100" s="1"/>
  <c r="EI100"/>
  <c r="CS100" s="1"/>
  <c r="IS100" s="1"/>
  <c r="EH100"/>
  <c r="EG100"/>
  <c r="EF100"/>
  <c r="HN100" s="1"/>
  <c r="IB100" s="1"/>
  <c r="EE100"/>
  <c r="CO100" s="1"/>
  <c r="IO100" s="1"/>
  <c r="ED100"/>
  <c r="EC100"/>
  <c r="EB100"/>
  <c r="HJ100" s="1"/>
  <c r="HX100" s="1"/>
  <c r="EA100"/>
  <c r="CK100" s="1"/>
  <c r="IK100" s="1"/>
  <c r="CV100"/>
  <c r="IV100" s="1"/>
  <c r="CU100"/>
  <c r="IU100" s="1"/>
  <c r="CR100"/>
  <c r="IR100" s="1"/>
  <c r="CQ100"/>
  <c r="IQ100" s="1"/>
  <c r="CN100"/>
  <c r="IN100" s="1"/>
  <c r="CM100"/>
  <c r="IM100" s="1"/>
  <c r="BU100"/>
  <c r="HU100" s="1"/>
  <c r="BT100"/>
  <c r="HT100" s="1"/>
  <c r="BS100"/>
  <c r="HS100" s="1"/>
  <c r="IG100" s="1"/>
  <c r="BR100"/>
  <c r="BQ100"/>
  <c r="HQ100" s="1"/>
  <c r="IE100" s="1"/>
  <c r="BP100"/>
  <c r="HP100" s="1"/>
  <c r="ID100" s="1"/>
  <c r="BO100"/>
  <c r="HO100" s="1"/>
  <c r="IC100" s="1"/>
  <c r="BN100"/>
  <c r="BM100"/>
  <c r="HM100" s="1"/>
  <c r="IA100" s="1"/>
  <c r="BL100"/>
  <c r="HL100" s="1"/>
  <c r="HZ100" s="1"/>
  <c r="BK100"/>
  <c r="HK100" s="1"/>
  <c r="HY100" s="1"/>
  <c r="BJ100"/>
  <c r="BI100"/>
  <c r="HI100" s="1"/>
  <c r="HW100" s="1"/>
  <c r="AD100"/>
  <c r="AC100"/>
  <c r="AB100"/>
  <c r="AE100" s="1"/>
  <c r="EM99"/>
  <c r="EL99"/>
  <c r="EK99"/>
  <c r="HS99" s="1"/>
  <c r="IG99" s="1"/>
  <c r="EJ99"/>
  <c r="CT99" s="1"/>
  <c r="IT99" s="1"/>
  <c r="EI99"/>
  <c r="EH99"/>
  <c r="EG99"/>
  <c r="HO99" s="1"/>
  <c r="IC99" s="1"/>
  <c r="EF99"/>
  <c r="CP99" s="1"/>
  <c r="IP99" s="1"/>
  <c r="EE99"/>
  <c r="ED99"/>
  <c r="EC99"/>
  <c r="HK99" s="1"/>
  <c r="HY99" s="1"/>
  <c r="EB99"/>
  <c r="CL99" s="1"/>
  <c r="IL99" s="1"/>
  <c r="EA99"/>
  <c r="CW99"/>
  <c r="IW99" s="1"/>
  <c r="CV99"/>
  <c r="IV99" s="1"/>
  <c r="CS99"/>
  <c r="IS99" s="1"/>
  <c r="CR99"/>
  <c r="IR99" s="1"/>
  <c r="CO99"/>
  <c r="IO99" s="1"/>
  <c r="CN99"/>
  <c r="IN99" s="1"/>
  <c r="CK99"/>
  <c r="IK99" s="1"/>
  <c r="BU99"/>
  <c r="HU99" s="1"/>
  <c r="BT99"/>
  <c r="HT99" s="1"/>
  <c r="BS99"/>
  <c r="BR99"/>
  <c r="HR99" s="1"/>
  <c r="IF99" s="1"/>
  <c r="BQ99"/>
  <c r="HQ99" s="1"/>
  <c r="IE99" s="1"/>
  <c r="BP99"/>
  <c r="HP99" s="1"/>
  <c r="ID99" s="1"/>
  <c r="BO99"/>
  <c r="BN99"/>
  <c r="HN99" s="1"/>
  <c r="IB99" s="1"/>
  <c r="BM99"/>
  <c r="HM99" s="1"/>
  <c r="IA99" s="1"/>
  <c r="BL99"/>
  <c r="HL99" s="1"/>
  <c r="HZ99" s="1"/>
  <c r="BK99"/>
  <c r="BJ99"/>
  <c r="HJ99" s="1"/>
  <c r="HX99" s="1"/>
  <c r="BI99"/>
  <c r="HI99" s="1"/>
  <c r="HW99" s="1"/>
  <c r="AD99"/>
  <c r="AC99"/>
  <c r="AB99"/>
  <c r="AE99" s="1"/>
  <c r="EM98"/>
  <c r="EL98"/>
  <c r="HT98" s="1"/>
  <c r="EK98"/>
  <c r="CU98" s="1"/>
  <c r="IU98" s="1"/>
  <c r="EJ98"/>
  <c r="EI98"/>
  <c r="EH98"/>
  <c r="HP98" s="1"/>
  <c r="ID98" s="1"/>
  <c r="EG98"/>
  <c r="CQ98" s="1"/>
  <c r="IQ98" s="1"/>
  <c r="EF98"/>
  <c r="EE98"/>
  <c r="ED98"/>
  <c r="HL98" s="1"/>
  <c r="HZ98" s="1"/>
  <c r="EC98"/>
  <c r="CM98" s="1"/>
  <c r="IM98" s="1"/>
  <c r="EB98"/>
  <c r="EA98"/>
  <c r="CW98"/>
  <c r="IW98" s="1"/>
  <c r="CT98"/>
  <c r="IT98" s="1"/>
  <c r="CS98"/>
  <c r="IS98" s="1"/>
  <c r="CP98"/>
  <c r="IP98" s="1"/>
  <c r="CO98"/>
  <c r="IO98" s="1"/>
  <c r="CL98"/>
  <c r="IL98" s="1"/>
  <c r="CK98"/>
  <c r="IK98" s="1"/>
  <c r="BU98"/>
  <c r="HU98" s="1"/>
  <c r="BT98"/>
  <c r="BS98"/>
  <c r="HS98" s="1"/>
  <c r="IG98" s="1"/>
  <c r="BR98"/>
  <c r="HR98" s="1"/>
  <c r="IF98" s="1"/>
  <c r="BQ98"/>
  <c r="HQ98" s="1"/>
  <c r="IE98" s="1"/>
  <c r="BP98"/>
  <c r="BO98"/>
  <c r="HO98" s="1"/>
  <c r="IC98" s="1"/>
  <c r="BN98"/>
  <c r="HN98" s="1"/>
  <c r="IB98" s="1"/>
  <c r="BM98"/>
  <c r="HM98" s="1"/>
  <c r="IA98" s="1"/>
  <c r="BL98"/>
  <c r="BK98"/>
  <c r="HK98" s="1"/>
  <c r="HY98" s="1"/>
  <c r="BJ98"/>
  <c r="HJ98" s="1"/>
  <c r="HX98" s="1"/>
  <c r="BI98"/>
  <c r="HI98" s="1"/>
  <c r="HW98" s="1"/>
  <c r="AD98"/>
  <c r="AC98"/>
  <c r="AB98"/>
  <c r="AE98" s="1"/>
  <c r="EM97"/>
  <c r="HU97" s="1"/>
  <c r="EL97"/>
  <c r="CV97" s="1"/>
  <c r="IV97" s="1"/>
  <c r="EK97"/>
  <c r="EJ97"/>
  <c r="EI97"/>
  <c r="HQ97" s="1"/>
  <c r="IE97" s="1"/>
  <c r="EH97"/>
  <c r="CR97" s="1"/>
  <c r="IR97" s="1"/>
  <c r="EG97"/>
  <c r="EF97"/>
  <c r="EE97"/>
  <c r="HM97" s="1"/>
  <c r="IA97" s="1"/>
  <c r="ED97"/>
  <c r="CN97" s="1"/>
  <c r="IN97" s="1"/>
  <c r="EC97"/>
  <c r="EB97"/>
  <c r="EA97"/>
  <c r="HI97" s="1"/>
  <c r="HW97" s="1"/>
  <c r="CU97"/>
  <c r="IU97" s="1"/>
  <c r="CT97"/>
  <c r="IT97" s="1"/>
  <c r="CQ97"/>
  <c r="IQ97" s="1"/>
  <c r="CP97"/>
  <c r="IP97" s="1"/>
  <c r="CM97"/>
  <c r="IM97" s="1"/>
  <c r="CL97"/>
  <c r="IL97" s="1"/>
  <c r="BU97"/>
  <c r="BT97"/>
  <c r="HT97" s="1"/>
  <c r="BS97"/>
  <c r="HS97" s="1"/>
  <c r="IG97" s="1"/>
  <c r="BR97"/>
  <c r="HR97" s="1"/>
  <c r="IF97" s="1"/>
  <c r="BQ97"/>
  <c r="BP97"/>
  <c r="HP97" s="1"/>
  <c r="ID97" s="1"/>
  <c r="BO97"/>
  <c r="HO97" s="1"/>
  <c r="IC97" s="1"/>
  <c r="BN97"/>
  <c r="HN97" s="1"/>
  <c r="IB97" s="1"/>
  <c r="BM97"/>
  <c r="BL97"/>
  <c r="HL97" s="1"/>
  <c r="HZ97" s="1"/>
  <c r="BK97"/>
  <c r="HK97" s="1"/>
  <c r="HY97" s="1"/>
  <c r="BJ97"/>
  <c r="HJ97" s="1"/>
  <c r="HX97" s="1"/>
  <c r="BI97"/>
  <c r="AD97"/>
  <c r="AE97" s="1"/>
  <c r="AC97"/>
  <c r="AB97"/>
  <c r="EM96"/>
  <c r="CW96" s="1"/>
  <c r="IW96" s="1"/>
  <c r="EL96"/>
  <c r="EK96"/>
  <c r="EJ96"/>
  <c r="HR96" s="1"/>
  <c r="IF96" s="1"/>
  <c r="EI96"/>
  <c r="CS96" s="1"/>
  <c r="IS96" s="1"/>
  <c r="EH96"/>
  <c r="EG96"/>
  <c r="EF96"/>
  <c r="HN96" s="1"/>
  <c r="IB96" s="1"/>
  <c r="EE96"/>
  <c r="CO96" s="1"/>
  <c r="IO96" s="1"/>
  <c r="ED96"/>
  <c r="EC96"/>
  <c r="EB96"/>
  <c r="HJ96" s="1"/>
  <c r="HX96" s="1"/>
  <c r="EA96"/>
  <c r="CK96" s="1"/>
  <c r="IK96" s="1"/>
  <c r="CV96"/>
  <c r="IV96" s="1"/>
  <c r="CU96"/>
  <c r="IU96" s="1"/>
  <c r="CR96"/>
  <c r="IR96" s="1"/>
  <c r="CQ96"/>
  <c r="IQ96" s="1"/>
  <c r="CN96"/>
  <c r="IN96" s="1"/>
  <c r="CM96"/>
  <c r="IM96" s="1"/>
  <c r="BU96"/>
  <c r="HU96" s="1"/>
  <c r="BT96"/>
  <c r="HT96" s="1"/>
  <c r="BS96"/>
  <c r="HS96" s="1"/>
  <c r="IG96" s="1"/>
  <c r="BR96"/>
  <c r="BQ96"/>
  <c r="HQ96" s="1"/>
  <c r="IE96" s="1"/>
  <c r="BP96"/>
  <c r="HP96" s="1"/>
  <c r="ID96" s="1"/>
  <c r="BO96"/>
  <c r="HO96" s="1"/>
  <c r="IC96" s="1"/>
  <c r="BN96"/>
  <c r="BM96"/>
  <c r="HM96" s="1"/>
  <c r="IA96" s="1"/>
  <c r="BL96"/>
  <c r="HL96" s="1"/>
  <c r="HZ96" s="1"/>
  <c r="BK96"/>
  <c r="HK96" s="1"/>
  <c r="HY96" s="1"/>
  <c r="BJ96"/>
  <c r="BI96"/>
  <c r="HI96" s="1"/>
  <c r="HW96" s="1"/>
  <c r="AD96"/>
  <c r="AC96"/>
  <c r="AB96"/>
  <c r="AE96" s="1"/>
  <c r="EM95"/>
  <c r="EL95"/>
  <c r="EK95"/>
  <c r="HS95" s="1"/>
  <c r="IG95" s="1"/>
  <c r="EJ95"/>
  <c r="CT95" s="1"/>
  <c r="IT95" s="1"/>
  <c r="EI95"/>
  <c r="EH95"/>
  <c r="EG95"/>
  <c r="HO95" s="1"/>
  <c r="IC95" s="1"/>
  <c r="EF95"/>
  <c r="CP95" s="1"/>
  <c r="IP95" s="1"/>
  <c r="EE95"/>
  <c r="ED95"/>
  <c r="EC95"/>
  <c r="HK95" s="1"/>
  <c r="HY95" s="1"/>
  <c r="EB95"/>
  <c r="CL95" s="1"/>
  <c r="IL95" s="1"/>
  <c r="EA95"/>
  <c r="CW95"/>
  <c r="IW95" s="1"/>
  <c r="CV95"/>
  <c r="IV95" s="1"/>
  <c r="CS95"/>
  <c r="IS95" s="1"/>
  <c r="CR95"/>
  <c r="IR95" s="1"/>
  <c r="CO95"/>
  <c r="IO95" s="1"/>
  <c r="CN95"/>
  <c r="IN95" s="1"/>
  <c r="CK95"/>
  <c r="IK95" s="1"/>
  <c r="BU95"/>
  <c r="HU95" s="1"/>
  <c r="BT95"/>
  <c r="HT95" s="1"/>
  <c r="BS95"/>
  <c r="BR95"/>
  <c r="HR95" s="1"/>
  <c r="IF95" s="1"/>
  <c r="BQ95"/>
  <c r="HQ95" s="1"/>
  <c r="IE95" s="1"/>
  <c r="BP95"/>
  <c r="HP95" s="1"/>
  <c r="ID95" s="1"/>
  <c r="BO95"/>
  <c r="BN95"/>
  <c r="HN95" s="1"/>
  <c r="IB95" s="1"/>
  <c r="BM95"/>
  <c r="HM95" s="1"/>
  <c r="IA95" s="1"/>
  <c r="BL95"/>
  <c r="HL95" s="1"/>
  <c r="HZ95" s="1"/>
  <c r="BK95"/>
  <c r="BJ95"/>
  <c r="HJ95" s="1"/>
  <c r="HX95" s="1"/>
  <c r="BI95"/>
  <c r="HI95" s="1"/>
  <c r="HW95" s="1"/>
  <c r="AD95"/>
  <c r="AC95"/>
  <c r="AB95"/>
  <c r="AE95" s="1"/>
  <c r="EM94"/>
  <c r="EL94"/>
  <c r="HT94" s="1"/>
  <c r="EK94"/>
  <c r="CU94" s="1"/>
  <c r="IU94" s="1"/>
  <c r="EJ94"/>
  <c r="EI94"/>
  <c r="EH94"/>
  <c r="HP94" s="1"/>
  <c r="ID94" s="1"/>
  <c r="EG94"/>
  <c r="CQ94" s="1"/>
  <c r="IQ94" s="1"/>
  <c r="EF94"/>
  <c r="EE94"/>
  <c r="ED94"/>
  <c r="HL94" s="1"/>
  <c r="HZ94" s="1"/>
  <c r="EC94"/>
  <c r="CM94" s="1"/>
  <c r="IM94" s="1"/>
  <c r="EB94"/>
  <c r="EA94"/>
  <c r="CW94"/>
  <c r="IW94" s="1"/>
  <c r="CT94"/>
  <c r="IT94" s="1"/>
  <c r="CS94"/>
  <c r="IS94" s="1"/>
  <c r="CP94"/>
  <c r="IP94" s="1"/>
  <c r="CO94"/>
  <c r="IO94" s="1"/>
  <c r="CL94"/>
  <c r="IL94" s="1"/>
  <c r="CK94"/>
  <c r="IK94" s="1"/>
  <c r="BU94"/>
  <c r="HU94" s="1"/>
  <c r="BT94"/>
  <c r="BS94"/>
  <c r="HS94" s="1"/>
  <c r="IG94" s="1"/>
  <c r="BR94"/>
  <c r="HR94" s="1"/>
  <c r="IF94" s="1"/>
  <c r="BQ94"/>
  <c r="HQ94" s="1"/>
  <c r="IE94" s="1"/>
  <c r="BP94"/>
  <c r="BO94"/>
  <c r="HO94" s="1"/>
  <c r="IC94" s="1"/>
  <c r="BN94"/>
  <c r="HN94" s="1"/>
  <c r="IB94" s="1"/>
  <c r="BM94"/>
  <c r="HM94" s="1"/>
  <c r="IA94" s="1"/>
  <c r="BL94"/>
  <c r="BK94"/>
  <c r="HK94" s="1"/>
  <c r="HY94" s="1"/>
  <c r="BJ94"/>
  <c r="HJ94" s="1"/>
  <c r="HX94" s="1"/>
  <c r="BI94"/>
  <c r="HI94" s="1"/>
  <c r="HW94" s="1"/>
  <c r="AD94"/>
  <c r="AC94"/>
  <c r="AB94"/>
  <c r="AE94" s="1"/>
  <c r="EM93"/>
  <c r="HU93" s="1"/>
  <c r="EL93"/>
  <c r="CV93" s="1"/>
  <c r="IV93" s="1"/>
  <c r="EK93"/>
  <c r="EJ93"/>
  <c r="EI93"/>
  <c r="HQ93" s="1"/>
  <c r="IE93" s="1"/>
  <c r="EH93"/>
  <c r="CR93" s="1"/>
  <c r="IR93" s="1"/>
  <c r="EG93"/>
  <c r="EF93"/>
  <c r="EE93"/>
  <c r="HM93" s="1"/>
  <c r="IA93" s="1"/>
  <c r="ED93"/>
  <c r="CN93" s="1"/>
  <c r="IN93" s="1"/>
  <c r="EC93"/>
  <c r="EB93"/>
  <c r="EA93"/>
  <c r="HI93" s="1"/>
  <c r="HW93" s="1"/>
  <c r="CU93"/>
  <c r="IU93" s="1"/>
  <c r="CT93"/>
  <c r="IT93" s="1"/>
  <c r="CQ93"/>
  <c r="IQ93" s="1"/>
  <c r="CP93"/>
  <c r="IP93" s="1"/>
  <c r="CM93"/>
  <c r="IM93" s="1"/>
  <c r="CL93"/>
  <c r="IL93" s="1"/>
  <c r="BU93"/>
  <c r="BT93"/>
  <c r="HT93" s="1"/>
  <c r="BS93"/>
  <c r="HS93" s="1"/>
  <c r="IG93" s="1"/>
  <c r="BR93"/>
  <c r="HR93" s="1"/>
  <c r="IF93" s="1"/>
  <c r="BQ93"/>
  <c r="BP93"/>
  <c r="HP93" s="1"/>
  <c r="ID93" s="1"/>
  <c r="BO93"/>
  <c r="HO93" s="1"/>
  <c r="IC93" s="1"/>
  <c r="BN93"/>
  <c r="HN93" s="1"/>
  <c r="IB93" s="1"/>
  <c r="BM93"/>
  <c r="BL93"/>
  <c r="HL93" s="1"/>
  <c r="HZ93" s="1"/>
  <c r="BK93"/>
  <c r="HK93" s="1"/>
  <c r="HY93" s="1"/>
  <c r="BJ93"/>
  <c r="HJ93" s="1"/>
  <c r="HX93" s="1"/>
  <c r="BI93"/>
  <c r="AD93"/>
  <c r="AE93" s="1"/>
  <c r="AC93"/>
  <c r="AB93"/>
  <c r="EM92"/>
  <c r="CW92" s="1"/>
  <c r="IW92" s="1"/>
  <c r="EL92"/>
  <c r="EK92"/>
  <c r="EJ92"/>
  <c r="HR92" s="1"/>
  <c r="IF92" s="1"/>
  <c r="EI92"/>
  <c r="CS92" s="1"/>
  <c r="IS92" s="1"/>
  <c r="EH92"/>
  <c r="EG92"/>
  <c r="EF92"/>
  <c r="HN92" s="1"/>
  <c r="IB92" s="1"/>
  <c r="EE92"/>
  <c r="CO92" s="1"/>
  <c r="IO92" s="1"/>
  <c r="ED92"/>
  <c r="EC92"/>
  <c r="EB92"/>
  <c r="HJ92" s="1"/>
  <c r="HX92" s="1"/>
  <c r="EA92"/>
  <c r="CK92" s="1"/>
  <c r="IK92" s="1"/>
  <c r="CV92"/>
  <c r="IV92" s="1"/>
  <c r="CU92"/>
  <c r="IU92" s="1"/>
  <c r="CR92"/>
  <c r="IR92" s="1"/>
  <c r="CQ92"/>
  <c r="IQ92" s="1"/>
  <c r="CN92"/>
  <c r="IN92" s="1"/>
  <c r="CM92"/>
  <c r="IM92" s="1"/>
  <c r="BU92"/>
  <c r="HU92" s="1"/>
  <c r="BT92"/>
  <c r="HT92" s="1"/>
  <c r="BS92"/>
  <c r="HS92" s="1"/>
  <c r="IG92" s="1"/>
  <c r="BR92"/>
  <c r="BQ92"/>
  <c r="HQ92" s="1"/>
  <c r="IE92" s="1"/>
  <c r="BP92"/>
  <c r="HP92" s="1"/>
  <c r="ID92" s="1"/>
  <c r="BO92"/>
  <c r="HO92" s="1"/>
  <c r="IC92" s="1"/>
  <c r="BN92"/>
  <c r="BM92"/>
  <c r="HM92" s="1"/>
  <c r="IA92" s="1"/>
  <c r="BL92"/>
  <c r="HL92" s="1"/>
  <c r="HZ92" s="1"/>
  <c r="BK92"/>
  <c r="HK92" s="1"/>
  <c r="HY92" s="1"/>
  <c r="BJ92"/>
  <c r="BI92"/>
  <c r="HI92" s="1"/>
  <c r="HW92" s="1"/>
  <c r="AD92"/>
  <c r="AC92"/>
  <c r="AB92"/>
  <c r="AE92" s="1"/>
  <c r="EM91"/>
  <c r="EL91"/>
  <c r="EK91"/>
  <c r="HS91" s="1"/>
  <c r="IG91" s="1"/>
  <c r="EJ91"/>
  <c r="CT91" s="1"/>
  <c r="IT91" s="1"/>
  <c r="EI91"/>
  <c r="EH91"/>
  <c r="EG91"/>
  <c r="HO91" s="1"/>
  <c r="IC91" s="1"/>
  <c r="EF91"/>
  <c r="CP91" s="1"/>
  <c r="IP91" s="1"/>
  <c r="EE91"/>
  <c r="ED91"/>
  <c r="EC91"/>
  <c r="HK91" s="1"/>
  <c r="HY91" s="1"/>
  <c r="EB91"/>
  <c r="CL91" s="1"/>
  <c r="IL91" s="1"/>
  <c r="EA91"/>
  <c r="CW91"/>
  <c r="IW91" s="1"/>
  <c r="CV91"/>
  <c r="IV91" s="1"/>
  <c r="CS91"/>
  <c r="IS91" s="1"/>
  <c r="CR91"/>
  <c r="IR91" s="1"/>
  <c r="CO91"/>
  <c r="IO91" s="1"/>
  <c r="CN91"/>
  <c r="IN91" s="1"/>
  <c r="CK91"/>
  <c r="IK91" s="1"/>
  <c r="BU91"/>
  <c r="HU91" s="1"/>
  <c r="BT91"/>
  <c r="HT91" s="1"/>
  <c r="BS91"/>
  <c r="BR91"/>
  <c r="HR91" s="1"/>
  <c r="IF91" s="1"/>
  <c r="BQ91"/>
  <c r="HQ91" s="1"/>
  <c r="IE91" s="1"/>
  <c r="BP91"/>
  <c r="HP91" s="1"/>
  <c r="ID91" s="1"/>
  <c r="BO91"/>
  <c r="BN91"/>
  <c r="HN91" s="1"/>
  <c r="IB91" s="1"/>
  <c r="BM91"/>
  <c r="HM91" s="1"/>
  <c r="IA91" s="1"/>
  <c r="BL91"/>
  <c r="HL91" s="1"/>
  <c r="HZ91" s="1"/>
  <c r="BK91"/>
  <c r="BJ91"/>
  <c r="HJ91" s="1"/>
  <c r="HX91" s="1"/>
  <c r="BI91"/>
  <c r="HI91" s="1"/>
  <c r="HW91" s="1"/>
  <c r="AD91"/>
  <c r="AC91"/>
  <c r="AB91"/>
  <c r="AE91" s="1"/>
  <c r="EM90"/>
  <c r="EL90"/>
  <c r="HT90" s="1"/>
  <c r="EK90"/>
  <c r="CU90" s="1"/>
  <c r="IU90" s="1"/>
  <c r="EJ90"/>
  <c r="EI90"/>
  <c r="EH90"/>
  <c r="HP90" s="1"/>
  <c r="ID90" s="1"/>
  <c r="EG90"/>
  <c r="CQ90" s="1"/>
  <c r="IQ90" s="1"/>
  <c r="EF90"/>
  <c r="EE90"/>
  <c r="ED90"/>
  <c r="HL90" s="1"/>
  <c r="HZ90" s="1"/>
  <c r="EC90"/>
  <c r="CM90" s="1"/>
  <c r="IM90" s="1"/>
  <c r="EB90"/>
  <c r="EA90"/>
  <c r="CW90"/>
  <c r="IW90" s="1"/>
  <c r="CT90"/>
  <c r="IT90" s="1"/>
  <c r="CS90"/>
  <c r="IS90" s="1"/>
  <c r="CP90"/>
  <c r="IP90" s="1"/>
  <c r="CO90"/>
  <c r="IO90" s="1"/>
  <c r="CL90"/>
  <c r="IL90" s="1"/>
  <c r="CK90"/>
  <c r="IK90" s="1"/>
  <c r="BU90"/>
  <c r="HU90" s="1"/>
  <c r="BT90"/>
  <c r="BS90"/>
  <c r="HS90" s="1"/>
  <c r="IG90" s="1"/>
  <c r="BR90"/>
  <c r="HR90" s="1"/>
  <c r="IF90" s="1"/>
  <c r="BQ90"/>
  <c r="HQ90" s="1"/>
  <c r="IE90" s="1"/>
  <c r="BP90"/>
  <c r="BO90"/>
  <c r="HO90" s="1"/>
  <c r="IC90" s="1"/>
  <c r="BN90"/>
  <c r="HN90" s="1"/>
  <c r="IB90" s="1"/>
  <c r="BM90"/>
  <c r="HM90" s="1"/>
  <c r="IA90" s="1"/>
  <c r="BL90"/>
  <c r="BK90"/>
  <c r="HK90" s="1"/>
  <c r="HY90" s="1"/>
  <c r="BJ90"/>
  <c r="HJ90" s="1"/>
  <c r="HX90" s="1"/>
  <c r="BI90"/>
  <c r="HI90" s="1"/>
  <c r="HW90" s="1"/>
  <c r="AD90"/>
  <c r="AC90"/>
  <c r="AB90"/>
  <c r="AE90" s="1"/>
  <c r="EM89"/>
  <c r="HU89" s="1"/>
  <c r="EL89"/>
  <c r="CV89" s="1"/>
  <c r="IV89" s="1"/>
  <c r="EK89"/>
  <c r="EJ89"/>
  <c r="EI89"/>
  <c r="HQ89" s="1"/>
  <c r="IE89" s="1"/>
  <c r="EH89"/>
  <c r="CR89" s="1"/>
  <c r="IR89" s="1"/>
  <c r="EG89"/>
  <c r="EF89"/>
  <c r="EE89"/>
  <c r="HM89" s="1"/>
  <c r="IA89" s="1"/>
  <c r="ED89"/>
  <c r="CN89" s="1"/>
  <c r="IN89" s="1"/>
  <c r="EC89"/>
  <c r="EB89"/>
  <c r="EA89"/>
  <c r="HI89" s="1"/>
  <c r="HW89" s="1"/>
  <c r="CU89"/>
  <c r="IU89" s="1"/>
  <c r="CT89"/>
  <c r="IT89" s="1"/>
  <c r="CQ89"/>
  <c r="IQ89" s="1"/>
  <c r="CP89"/>
  <c r="IP89" s="1"/>
  <c r="CM89"/>
  <c r="IM89" s="1"/>
  <c r="CL89"/>
  <c r="IL89" s="1"/>
  <c r="BU89"/>
  <c r="BT89"/>
  <c r="HT89" s="1"/>
  <c r="BS89"/>
  <c r="HS89" s="1"/>
  <c r="IG89" s="1"/>
  <c r="BR89"/>
  <c r="HR89" s="1"/>
  <c r="IF89" s="1"/>
  <c r="BQ89"/>
  <c r="BP89"/>
  <c r="HP89" s="1"/>
  <c r="ID89" s="1"/>
  <c r="BO89"/>
  <c r="HO89" s="1"/>
  <c r="IC89" s="1"/>
  <c r="BN89"/>
  <c r="HN89" s="1"/>
  <c r="IB89" s="1"/>
  <c r="BM89"/>
  <c r="BL89"/>
  <c r="HL89" s="1"/>
  <c r="HZ89" s="1"/>
  <c r="BK89"/>
  <c r="HK89" s="1"/>
  <c r="HY89" s="1"/>
  <c r="BJ89"/>
  <c r="HJ89" s="1"/>
  <c r="HX89" s="1"/>
  <c r="BI89"/>
  <c r="AD89"/>
  <c r="AE89" s="1"/>
  <c r="AC89"/>
  <c r="AB89"/>
  <c r="EM88"/>
  <c r="CW88" s="1"/>
  <c r="IW88" s="1"/>
  <c r="EL88"/>
  <c r="EK88"/>
  <c r="EJ88"/>
  <c r="HR88" s="1"/>
  <c r="IF88" s="1"/>
  <c r="EI88"/>
  <c r="CS88" s="1"/>
  <c r="IS88" s="1"/>
  <c r="EH88"/>
  <c r="EG88"/>
  <c r="EF88"/>
  <c r="HN88" s="1"/>
  <c r="IB88" s="1"/>
  <c r="EE88"/>
  <c r="CO88" s="1"/>
  <c r="IO88" s="1"/>
  <c r="ED88"/>
  <c r="EC88"/>
  <c r="EB88"/>
  <c r="HJ88" s="1"/>
  <c r="HX88" s="1"/>
  <c r="EA88"/>
  <c r="CK88" s="1"/>
  <c r="IK88" s="1"/>
  <c r="CV88"/>
  <c r="IV88" s="1"/>
  <c r="CU88"/>
  <c r="IU88" s="1"/>
  <c r="CR88"/>
  <c r="IR88" s="1"/>
  <c r="CQ88"/>
  <c r="IQ88" s="1"/>
  <c r="CN88"/>
  <c r="IN88" s="1"/>
  <c r="CM88"/>
  <c r="IM88" s="1"/>
  <c r="BU88"/>
  <c r="HU88" s="1"/>
  <c r="BT88"/>
  <c r="HT88" s="1"/>
  <c r="BS88"/>
  <c r="HS88" s="1"/>
  <c r="IG88" s="1"/>
  <c r="BR88"/>
  <c r="BQ88"/>
  <c r="HQ88" s="1"/>
  <c r="IE88" s="1"/>
  <c r="BP88"/>
  <c r="HP88" s="1"/>
  <c r="ID88" s="1"/>
  <c r="BO88"/>
  <c r="HO88" s="1"/>
  <c r="IC88" s="1"/>
  <c r="BN88"/>
  <c r="BM88"/>
  <c r="HM88" s="1"/>
  <c r="IA88" s="1"/>
  <c r="BL88"/>
  <c r="HL88" s="1"/>
  <c r="HZ88" s="1"/>
  <c r="BK88"/>
  <c r="HK88" s="1"/>
  <c r="HY88" s="1"/>
  <c r="BJ88"/>
  <c r="BI88"/>
  <c r="HI88" s="1"/>
  <c r="HW88" s="1"/>
  <c r="AD88"/>
  <c r="AC88"/>
  <c r="AB88"/>
  <c r="AE88" s="1"/>
  <c r="EM87"/>
  <c r="EL87"/>
  <c r="EK87"/>
  <c r="HS87" s="1"/>
  <c r="IG87" s="1"/>
  <c r="EJ87"/>
  <c r="CT87" s="1"/>
  <c r="IT87" s="1"/>
  <c r="EI87"/>
  <c r="EH87"/>
  <c r="EG87"/>
  <c r="HO87" s="1"/>
  <c r="IC87" s="1"/>
  <c r="EF87"/>
  <c r="CP87" s="1"/>
  <c r="IP87" s="1"/>
  <c r="EE87"/>
  <c r="ED87"/>
  <c r="EC87"/>
  <c r="HK87" s="1"/>
  <c r="HY87" s="1"/>
  <c r="EB87"/>
  <c r="CL87" s="1"/>
  <c r="IL87" s="1"/>
  <c r="EA87"/>
  <c r="CW87"/>
  <c r="IW87" s="1"/>
  <c r="CV87"/>
  <c r="IV87" s="1"/>
  <c r="CS87"/>
  <c r="IS87" s="1"/>
  <c r="CR87"/>
  <c r="IR87" s="1"/>
  <c r="CO87"/>
  <c r="IO87" s="1"/>
  <c r="CN87"/>
  <c r="IN87" s="1"/>
  <c r="CK87"/>
  <c r="IK87" s="1"/>
  <c r="BU87"/>
  <c r="HU87" s="1"/>
  <c r="BT87"/>
  <c r="HT87" s="1"/>
  <c r="BS87"/>
  <c r="BR87"/>
  <c r="HR87" s="1"/>
  <c r="IF87" s="1"/>
  <c r="BQ87"/>
  <c r="HQ87" s="1"/>
  <c r="IE87" s="1"/>
  <c r="BP87"/>
  <c r="HP87" s="1"/>
  <c r="ID87" s="1"/>
  <c r="BO87"/>
  <c r="BN87"/>
  <c r="HN87" s="1"/>
  <c r="IB87" s="1"/>
  <c r="BM87"/>
  <c r="HM87" s="1"/>
  <c r="IA87" s="1"/>
  <c r="BL87"/>
  <c r="HL87" s="1"/>
  <c r="HZ87" s="1"/>
  <c r="BK87"/>
  <c r="BJ87"/>
  <c r="HJ87" s="1"/>
  <c r="HX87" s="1"/>
  <c r="BI87"/>
  <c r="HI87" s="1"/>
  <c r="HW87" s="1"/>
  <c r="AD87"/>
  <c r="AC87"/>
  <c r="AB87"/>
  <c r="AE87" s="1"/>
  <c r="EM86"/>
  <c r="EL86"/>
  <c r="HT86" s="1"/>
  <c r="EK86"/>
  <c r="CU86" s="1"/>
  <c r="IU86" s="1"/>
  <c r="EJ86"/>
  <c r="EI86"/>
  <c r="EH86"/>
  <c r="HP86" s="1"/>
  <c r="ID86" s="1"/>
  <c r="EG86"/>
  <c r="CQ86" s="1"/>
  <c r="IQ86" s="1"/>
  <c r="EF86"/>
  <c r="EE86"/>
  <c r="ED86"/>
  <c r="HL86" s="1"/>
  <c r="HZ86" s="1"/>
  <c r="EC86"/>
  <c r="CM86" s="1"/>
  <c r="IM86" s="1"/>
  <c r="EB86"/>
  <c r="EA86"/>
  <c r="CW86"/>
  <c r="IW86" s="1"/>
  <c r="CT86"/>
  <c r="IT86" s="1"/>
  <c r="CS86"/>
  <c r="IS86" s="1"/>
  <c r="CP86"/>
  <c r="IP86" s="1"/>
  <c r="CO86"/>
  <c r="IO86" s="1"/>
  <c r="CL86"/>
  <c r="IL86" s="1"/>
  <c r="CK86"/>
  <c r="IK86" s="1"/>
  <c r="BU86"/>
  <c r="HU86" s="1"/>
  <c r="BT86"/>
  <c r="BS86"/>
  <c r="HS86" s="1"/>
  <c r="IG86" s="1"/>
  <c r="BR86"/>
  <c r="HR86" s="1"/>
  <c r="IF86" s="1"/>
  <c r="BQ86"/>
  <c r="HQ86" s="1"/>
  <c r="IE86" s="1"/>
  <c r="BP86"/>
  <c r="BO86"/>
  <c r="HO86" s="1"/>
  <c r="IC86" s="1"/>
  <c r="BN86"/>
  <c r="HN86" s="1"/>
  <c r="IB86" s="1"/>
  <c r="BM86"/>
  <c r="HM86" s="1"/>
  <c r="IA86" s="1"/>
  <c r="BL86"/>
  <c r="BK86"/>
  <c r="HK86" s="1"/>
  <c r="HY86" s="1"/>
  <c r="BJ86"/>
  <c r="HJ86" s="1"/>
  <c r="HX86" s="1"/>
  <c r="BI86"/>
  <c r="HI86" s="1"/>
  <c r="HW86" s="1"/>
  <c r="AD86"/>
  <c r="AC86"/>
  <c r="AB86"/>
  <c r="HT85"/>
  <c r="HP85"/>
  <c r="ID85" s="1"/>
  <c r="HL85"/>
  <c r="HZ85" s="1"/>
  <c r="EM85"/>
  <c r="EL85"/>
  <c r="CV85" s="1"/>
  <c r="IV85" s="1"/>
  <c r="EK85"/>
  <c r="EJ85"/>
  <c r="EI85"/>
  <c r="EH85"/>
  <c r="CR85" s="1"/>
  <c r="IR85" s="1"/>
  <c r="EG85"/>
  <c r="EF85"/>
  <c r="EE85"/>
  <c r="ED85"/>
  <c r="CN85" s="1"/>
  <c r="IN85" s="1"/>
  <c r="EC85"/>
  <c r="EB85"/>
  <c r="EA85"/>
  <c r="CU85"/>
  <c r="IU85" s="1"/>
  <c r="CT85"/>
  <c r="IT85" s="1"/>
  <c r="CQ85"/>
  <c r="IQ85" s="1"/>
  <c r="CP85"/>
  <c r="IP85" s="1"/>
  <c r="CM85"/>
  <c r="IM85" s="1"/>
  <c r="CL85"/>
  <c r="IL85" s="1"/>
  <c r="BU85"/>
  <c r="BT85"/>
  <c r="BS85"/>
  <c r="HS85" s="1"/>
  <c r="IG85" s="1"/>
  <c r="BR85"/>
  <c r="HR85" s="1"/>
  <c r="IF85" s="1"/>
  <c r="BQ85"/>
  <c r="BP85"/>
  <c r="BO85"/>
  <c r="HO85" s="1"/>
  <c r="IC85" s="1"/>
  <c r="BN85"/>
  <c r="HN85" s="1"/>
  <c r="IB85" s="1"/>
  <c r="BM85"/>
  <c r="BL85"/>
  <c r="BK85"/>
  <c r="HK85" s="1"/>
  <c r="HY85" s="1"/>
  <c r="BJ85"/>
  <c r="HJ85" s="1"/>
  <c r="HX85" s="1"/>
  <c r="BI85"/>
  <c r="AD85"/>
  <c r="AE85" s="1"/>
  <c r="AC85"/>
  <c r="AB85"/>
  <c r="HU84"/>
  <c r="HQ84"/>
  <c r="IE84" s="1"/>
  <c r="HM84"/>
  <c r="IA84" s="1"/>
  <c r="HI84"/>
  <c r="HW84" s="1"/>
  <c r="EM84"/>
  <c r="CW84" s="1"/>
  <c r="IW84" s="1"/>
  <c r="EL84"/>
  <c r="EK84"/>
  <c r="EJ84"/>
  <c r="EI84"/>
  <c r="CS84" s="1"/>
  <c r="IS84" s="1"/>
  <c r="EH84"/>
  <c r="EG84"/>
  <c r="EF84"/>
  <c r="EE84"/>
  <c r="CO84" s="1"/>
  <c r="IO84" s="1"/>
  <c r="ED84"/>
  <c r="EC84"/>
  <c r="EB84"/>
  <c r="EA84"/>
  <c r="CK84" s="1"/>
  <c r="IK84" s="1"/>
  <c r="CV84"/>
  <c r="IV84" s="1"/>
  <c r="CU84"/>
  <c r="IU84" s="1"/>
  <c r="CR84"/>
  <c r="IR84" s="1"/>
  <c r="CQ84"/>
  <c r="IQ84" s="1"/>
  <c r="CN84"/>
  <c r="IN84" s="1"/>
  <c r="CM84"/>
  <c r="IM84" s="1"/>
  <c r="BU84"/>
  <c r="BT84"/>
  <c r="HT84" s="1"/>
  <c r="BS84"/>
  <c r="HS84" s="1"/>
  <c r="IG84" s="1"/>
  <c r="BR84"/>
  <c r="BQ84"/>
  <c r="BP84"/>
  <c r="HP84" s="1"/>
  <c r="ID84" s="1"/>
  <c r="BO84"/>
  <c r="HO84" s="1"/>
  <c r="IC84" s="1"/>
  <c r="BN84"/>
  <c r="BM84"/>
  <c r="BL84"/>
  <c r="HL84" s="1"/>
  <c r="HZ84" s="1"/>
  <c r="BK84"/>
  <c r="HK84" s="1"/>
  <c r="HY84" s="1"/>
  <c r="BJ84"/>
  <c r="BI84"/>
  <c r="AE84"/>
  <c r="AD84"/>
  <c r="AC84"/>
  <c r="AB84"/>
  <c r="IL83"/>
  <c r="IE83"/>
  <c r="HR83"/>
  <c r="IF83" s="1"/>
  <c r="HN83"/>
  <c r="IB83" s="1"/>
  <c r="HJ83"/>
  <c r="HX83" s="1"/>
  <c r="EM83"/>
  <c r="EL83"/>
  <c r="EK83"/>
  <c r="EJ83"/>
  <c r="CT83" s="1"/>
  <c r="IT83" s="1"/>
  <c r="EI83"/>
  <c r="EH83"/>
  <c r="EG83"/>
  <c r="EF83"/>
  <c r="CP83" s="1"/>
  <c r="IP83" s="1"/>
  <c r="EE83"/>
  <c r="ED83"/>
  <c r="EC83"/>
  <c r="EB83"/>
  <c r="CL83" s="1"/>
  <c r="EA83"/>
  <c r="CW83"/>
  <c r="IW83" s="1"/>
  <c r="CV83"/>
  <c r="IV83" s="1"/>
  <c r="CS83"/>
  <c r="IS83" s="1"/>
  <c r="CR83"/>
  <c r="IR83" s="1"/>
  <c r="CO83"/>
  <c r="IO83" s="1"/>
  <c r="CN83"/>
  <c r="IN83" s="1"/>
  <c r="CK83"/>
  <c r="IK83" s="1"/>
  <c r="BU83"/>
  <c r="HU83" s="1"/>
  <c r="BT83"/>
  <c r="HT83" s="1"/>
  <c r="BS83"/>
  <c r="BR83"/>
  <c r="BQ83"/>
  <c r="HQ83" s="1"/>
  <c r="BP83"/>
  <c r="HP83" s="1"/>
  <c r="ID83" s="1"/>
  <c r="BO83"/>
  <c r="BN83"/>
  <c r="BM83"/>
  <c r="HM83" s="1"/>
  <c r="IA83" s="1"/>
  <c r="BL83"/>
  <c r="HL83" s="1"/>
  <c r="HZ83" s="1"/>
  <c r="BK83"/>
  <c r="BJ83"/>
  <c r="BI83"/>
  <c r="HI83" s="1"/>
  <c r="HW83" s="1"/>
  <c r="AD83"/>
  <c r="AC83"/>
  <c r="AB83"/>
  <c r="AE83" s="1"/>
  <c r="IU82"/>
  <c r="IQ82"/>
  <c r="IM82"/>
  <c r="HX82"/>
  <c r="HS82"/>
  <c r="IG82" s="1"/>
  <c r="HO82"/>
  <c r="IC82" s="1"/>
  <c r="HK82"/>
  <c r="HY82" s="1"/>
  <c r="EM82"/>
  <c r="EL82"/>
  <c r="EK82"/>
  <c r="CU82" s="1"/>
  <c r="EJ82"/>
  <c r="EI82"/>
  <c r="EH82"/>
  <c r="EG82"/>
  <c r="CQ82" s="1"/>
  <c r="EF82"/>
  <c r="EE82"/>
  <c r="ED82"/>
  <c r="EC82"/>
  <c r="CM82" s="1"/>
  <c r="EB82"/>
  <c r="EA82"/>
  <c r="CW82"/>
  <c r="IW82" s="1"/>
  <c r="CT82"/>
  <c r="IT82" s="1"/>
  <c r="CS82"/>
  <c r="IS82" s="1"/>
  <c r="CP82"/>
  <c r="IP82" s="1"/>
  <c r="CO82"/>
  <c r="IO82" s="1"/>
  <c r="CL82"/>
  <c r="IL82" s="1"/>
  <c r="CK82"/>
  <c r="IK82" s="1"/>
  <c r="BU82"/>
  <c r="HU82" s="1"/>
  <c r="BT82"/>
  <c r="BS82"/>
  <c r="BR82"/>
  <c r="HR82" s="1"/>
  <c r="IF82" s="1"/>
  <c r="BQ82"/>
  <c r="HQ82" s="1"/>
  <c r="IE82" s="1"/>
  <c r="BP82"/>
  <c r="BO82"/>
  <c r="BN82"/>
  <c r="HN82" s="1"/>
  <c r="IB82" s="1"/>
  <c r="BM82"/>
  <c r="HM82" s="1"/>
  <c r="IA82" s="1"/>
  <c r="BL82"/>
  <c r="BK82"/>
  <c r="BJ82"/>
  <c r="HJ82" s="1"/>
  <c r="BI82"/>
  <c r="HI82" s="1"/>
  <c r="HW82" s="1"/>
  <c r="AD82"/>
  <c r="AC82"/>
  <c r="AB82"/>
  <c r="AE82" s="1"/>
  <c r="IV81"/>
  <c r="IR81"/>
  <c r="IG81"/>
  <c r="IC81"/>
  <c r="HY81"/>
  <c r="HT81"/>
  <c r="HP81"/>
  <c r="ID81" s="1"/>
  <c r="HL81"/>
  <c r="HZ81" s="1"/>
  <c r="EM81"/>
  <c r="EL81"/>
  <c r="CV81" s="1"/>
  <c r="EK81"/>
  <c r="EJ81"/>
  <c r="EI81"/>
  <c r="EH81"/>
  <c r="CR81" s="1"/>
  <c r="EG81"/>
  <c r="EF81"/>
  <c r="EE81"/>
  <c r="ED81"/>
  <c r="CN81" s="1"/>
  <c r="IN81" s="1"/>
  <c r="EC81"/>
  <c r="EB81"/>
  <c r="EA81"/>
  <c r="CU81"/>
  <c r="IU81" s="1"/>
  <c r="CT81"/>
  <c r="IT81" s="1"/>
  <c r="CQ81"/>
  <c r="IQ81" s="1"/>
  <c r="CP81"/>
  <c r="IP81" s="1"/>
  <c r="CM81"/>
  <c r="IM81" s="1"/>
  <c r="CL81"/>
  <c r="IL81" s="1"/>
  <c r="BU81"/>
  <c r="BT81"/>
  <c r="BS81"/>
  <c r="HS81" s="1"/>
  <c r="BR81"/>
  <c r="HR81" s="1"/>
  <c r="IF81" s="1"/>
  <c r="BQ81"/>
  <c r="BP81"/>
  <c r="BO81"/>
  <c r="HO81" s="1"/>
  <c r="BN81"/>
  <c r="HN81" s="1"/>
  <c r="IB81" s="1"/>
  <c r="BM81"/>
  <c r="BL81"/>
  <c r="BK81"/>
  <c r="HK81" s="1"/>
  <c r="BJ81"/>
  <c r="HJ81" s="1"/>
  <c r="HX81" s="1"/>
  <c r="BI81"/>
  <c r="AD81"/>
  <c r="AE81" s="1"/>
  <c r="AC81"/>
  <c r="AB81"/>
  <c r="IW80"/>
  <c r="IS80"/>
  <c r="IK80"/>
  <c r="ID80"/>
  <c r="HZ80"/>
  <c r="HU80"/>
  <c r="HQ80"/>
  <c r="IE80" s="1"/>
  <c r="HM80"/>
  <c r="IA80" s="1"/>
  <c r="HI80"/>
  <c r="HW80" s="1"/>
  <c r="EM80"/>
  <c r="CW80" s="1"/>
  <c r="EL80"/>
  <c r="EK80"/>
  <c r="EJ80"/>
  <c r="EI80"/>
  <c r="CS80" s="1"/>
  <c r="EH80"/>
  <c r="EG80"/>
  <c r="EF80"/>
  <c r="EE80"/>
  <c r="CO80" s="1"/>
  <c r="IO80" s="1"/>
  <c r="ED80"/>
  <c r="EC80"/>
  <c r="EB80"/>
  <c r="EA80"/>
  <c r="CK80" s="1"/>
  <c r="CV80"/>
  <c r="IV80" s="1"/>
  <c r="CU80"/>
  <c r="IU80" s="1"/>
  <c r="CR80"/>
  <c r="IR80" s="1"/>
  <c r="CQ80"/>
  <c r="IQ80" s="1"/>
  <c r="CN80"/>
  <c r="IN80" s="1"/>
  <c r="CM80"/>
  <c r="IM80" s="1"/>
  <c r="BU80"/>
  <c r="BT80"/>
  <c r="HT80" s="1"/>
  <c r="BS80"/>
  <c r="HS80" s="1"/>
  <c r="IG80" s="1"/>
  <c r="BR80"/>
  <c r="BQ80"/>
  <c r="BP80"/>
  <c r="HP80" s="1"/>
  <c r="BO80"/>
  <c r="HO80" s="1"/>
  <c r="IC80" s="1"/>
  <c r="BN80"/>
  <c r="BM80"/>
  <c r="BL80"/>
  <c r="HL80" s="1"/>
  <c r="BK80"/>
  <c r="HK80" s="1"/>
  <c r="HY80" s="1"/>
  <c r="BJ80"/>
  <c r="BI80"/>
  <c r="AE80"/>
  <c r="AD80"/>
  <c r="AC80"/>
  <c r="AB80"/>
  <c r="M80"/>
  <c r="M81" s="1"/>
  <c r="M82" s="1"/>
  <c r="M83" s="1"/>
  <c r="M84" s="1"/>
  <c r="M85" s="1"/>
  <c r="M86" s="1"/>
  <c r="M87" s="1"/>
  <c r="M88" s="1"/>
  <c r="M89" s="1"/>
  <c r="M90" s="1"/>
  <c r="M91" s="1"/>
  <c r="M92" s="1"/>
  <c r="M93" s="1"/>
  <c r="M94" s="1"/>
  <c r="M95" s="1"/>
  <c r="M96" s="1"/>
  <c r="M97" s="1"/>
  <c r="M98" s="1"/>
  <c r="M99" s="1"/>
  <c r="M100" s="1"/>
  <c r="M101" s="1"/>
  <c r="M102" s="1"/>
  <c r="M103" s="1"/>
  <c r="M104" s="1"/>
  <c r="M105" s="1"/>
  <c r="M106" s="1"/>
  <c r="M107" s="1"/>
  <c r="M108" s="1"/>
  <c r="M109" s="1"/>
  <c r="M110" s="1"/>
  <c r="M111" s="1"/>
  <c r="M112" s="1"/>
  <c r="M113" s="1"/>
  <c r="M114" s="1"/>
  <c r="M115" s="1"/>
  <c r="M116" s="1"/>
  <c r="M117" s="1"/>
  <c r="M118" s="1"/>
  <c r="IL79"/>
  <c r="IE79"/>
  <c r="HR79"/>
  <c r="IF79" s="1"/>
  <c r="HN79"/>
  <c r="IB79" s="1"/>
  <c r="EM79"/>
  <c r="EL79"/>
  <c r="EK79"/>
  <c r="EJ79"/>
  <c r="CT79" s="1"/>
  <c r="IT79" s="1"/>
  <c r="EI79"/>
  <c r="EH79"/>
  <c r="EG79"/>
  <c r="EF79"/>
  <c r="CP79" s="1"/>
  <c r="IP79" s="1"/>
  <c r="EE79"/>
  <c r="ED79"/>
  <c r="EC79"/>
  <c r="EB79"/>
  <c r="CL79" s="1"/>
  <c r="EA79"/>
  <c r="CW79"/>
  <c r="IW79" s="1"/>
  <c r="CV79"/>
  <c r="IV79" s="1"/>
  <c r="CS79"/>
  <c r="IS79" s="1"/>
  <c r="CR79"/>
  <c r="IR79" s="1"/>
  <c r="CO79"/>
  <c r="IO79" s="1"/>
  <c r="CN79"/>
  <c r="IN79" s="1"/>
  <c r="CK79"/>
  <c r="IK79" s="1"/>
  <c r="BU79"/>
  <c r="HU79" s="1"/>
  <c r="BT79"/>
  <c r="HT79" s="1"/>
  <c r="BS79"/>
  <c r="BR79"/>
  <c r="BQ79"/>
  <c r="HQ79" s="1"/>
  <c r="BP79"/>
  <c r="HP79" s="1"/>
  <c r="ID79" s="1"/>
  <c r="BO79"/>
  <c r="BN79"/>
  <c r="BM79"/>
  <c r="HM79" s="1"/>
  <c r="IA79" s="1"/>
  <c r="BL79"/>
  <c r="HL79" s="1"/>
  <c r="HZ79" s="1"/>
  <c r="BK79"/>
  <c r="BJ79"/>
  <c r="HJ79" s="1"/>
  <c r="HX79" s="1"/>
  <c r="BI79"/>
  <c r="HI79" s="1"/>
  <c r="HW79" s="1"/>
  <c r="AD79"/>
  <c r="AC79"/>
  <c r="AB79"/>
  <c r="IQ78"/>
  <c r="HO78"/>
  <c r="IC78" s="1"/>
  <c r="EM78"/>
  <c r="EL78"/>
  <c r="CV78" s="1"/>
  <c r="IV78" s="1"/>
  <c r="EK78"/>
  <c r="CU78" s="1"/>
  <c r="IU78" s="1"/>
  <c r="EJ78"/>
  <c r="CT78" s="1"/>
  <c r="IT78" s="1"/>
  <c r="EI78"/>
  <c r="EH78"/>
  <c r="EG78"/>
  <c r="CQ78" s="1"/>
  <c r="EF78"/>
  <c r="CP78" s="1"/>
  <c r="IP78" s="1"/>
  <c r="EE78"/>
  <c r="ED78"/>
  <c r="CN78" s="1"/>
  <c r="IN78" s="1"/>
  <c r="EC78"/>
  <c r="CM78" s="1"/>
  <c r="IM78" s="1"/>
  <c r="EB78"/>
  <c r="CL78" s="1"/>
  <c r="IL78" s="1"/>
  <c r="EA78"/>
  <c r="CW78"/>
  <c r="IW78" s="1"/>
  <c r="CS78"/>
  <c r="IS78" s="1"/>
  <c r="CR78"/>
  <c r="IR78" s="1"/>
  <c r="CO78"/>
  <c r="IO78" s="1"/>
  <c r="CK78"/>
  <c r="IK78" s="1"/>
  <c r="BU78"/>
  <c r="HU78" s="1"/>
  <c r="BT78"/>
  <c r="HT78" s="1"/>
  <c r="BS78"/>
  <c r="BR78"/>
  <c r="HR78" s="1"/>
  <c r="IF78" s="1"/>
  <c r="BQ78"/>
  <c r="HQ78" s="1"/>
  <c r="IE78" s="1"/>
  <c r="BP78"/>
  <c r="HP78" s="1"/>
  <c r="ID78" s="1"/>
  <c r="BO78"/>
  <c r="BN78"/>
  <c r="HN78" s="1"/>
  <c r="IB78" s="1"/>
  <c r="BM78"/>
  <c r="HM78" s="1"/>
  <c r="IA78" s="1"/>
  <c r="BL78"/>
  <c r="HL78" s="1"/>
  <c r="HZ78" s="1"/>
  <c r="BK78"/>
  <c r="BJ78"/>
  <c r="HJ78" s="1"/>
  <c r="HX78" s="1"/>
  <c r="BI78"/>
  <c r="HI78" s="1"/>
  <c r="HW78" s="1"/>
  <c r="AD78"/>
  <c r="AC78"/>
  <c r="AB78"/>
  <c r="AE78" s="1"/>
  <c r="IP77"/>
  <c r="IE77"/>
  <c r="IA77"/>
  <c r="HW77"/>
  <c r="EM77"/>
  <c r="EL77"/>
  <c r="EK77"/>
  <c r="CU77" s="1"/>
  <c r="IU77" s="1"/>
  <c r="EJ77"/>
  <c r="CT77" s="1"/>
  <c r="IT77" s="1"/>
  <c r="EI77"/>
  <c r="EH77"/>
  <c r="CR77" s="1"/>
  <c r="IR77" s="1"/>
  <c r="EG77"/>
  <c r="EF77"/>
  <c r="CP77" s="1"/>
  <c r="EE77"/>
  <c r="ED77"/>
  <c r="EC77"/>
  <c r="CM77" s="1"/>
  <c r="IM77" s="1"/>
  <c r="EB77"/>
  <c r="CL77" s="1"/>
  <c r="IL77" s="1"/>
  <c r="EA77"/>
  <c r="CW77"/>
  <c r="IW77" s="1"/>
  <c r="CV77"/>
  <c r="IV77" s="1"/>
  <c r="CS77"/>
  <c r="IS77" s="1"/>
  <c r="CO77"/>
  <c r="IO77" s="1"/>
  <c r="CN77"/>
  <c r="IN77" s="1"/>
  <c r="CK77"/>
  <c r="IK77" s="1"/>
  <c r="BU77"/>
  <c r="HU77" s="1"/>
  <c r="BT77"/>
  <c r="HT77" s="1"/>
  <c r="BS77"/>
  <c r="BR77"/>
  <c r="HR77" s="1"/>
  <c r="IF77" s="1"/>
  <c r="BQ77"/>
  <c r="HQ77" s="1"/>
  <c r="BP77"/>
  <c r="HP77" s="1"/>
  <c r="ID77" s="1"/>
  <c r="BO77"/>
  <c r="BN77"/>
  <c r="HN77" s="1"/>
  <c r="IB77" s="1"/>
  <c r="BM77"/>
  <c r="HM77" s="1"/>
  <c r="BL77"/>
  <c r="HL77" s="1"/>
  <c r="HZ77" s="1"/>
  <c r="BK77"/>
  <c r="BJ77"/>
  <c r="HJ77" s="1"/>
  <c r="HX77" s="1"/>
  <c r="BI77"/>
  <c r="HI77" s="1"/>
  <c r="AD77"/>
  <c r="AC77"/>
  <c r="AB77"/>
  <c r="IQ76"/>
  <c r="HO76"/>
  <c r="IC76" s="1"/>
  <c r="EM76"/>
  <c r="EL76"/>
  <c r="CV76" s="1"/>
  <c r="IV76" s="1"/>
  <c r="EK76"/>
  <c r="CU76" s="1"/>
  <c r="IU76" s="1"/>
  <c r="EJ76"/>
  <c r="CT76" s="1"/>
  <c r="IT76" s="1"/>
  <c r="EI76"/>
  <c r="EH76"/>
  <c r="EG76"/>
  <c r="CQ76" s="1"/>
  <c r="EF76"/>
  <c r="CP76" s="1"/>
  <c r="IP76" s="1"/>
  <c r="EE76"/>
  <c r="ED76"/>
  <c r="CN76" s="1"/>
  <c r="IN76" s="1"/>
  <c r="EC76"/>
  <c r="CM76" s="1"/>
  <c r="IM76" s="1"/>
  <c r="EB76"/>
  <c r="CL76" s="1"/>
  <c r="IL76" s="1"/>
  <c r="EA76"/>
  <c r="CW76"/>
  <c r="IW76" s="1"/>
  <c r="CS76"/>
  <c r="IS76" s="1"/>
  <c r="CR76"/>
  <c r="IR76" s="1"/>
  <c r="CO76"/>
  <c r="IO76" s="1"/>
  <c r="CK76"/>
  <c r="IK76" s="1"/>
  <c r="BU76"/>
  <c r="HU76" s="1"/>
  <c r="BT76"/>
  <c r="HT76" s="1"/>
  <c r="BS76"/>
  <c r="BR76"/>
  <c r="HR76" s="1"/>
  <c r="IF76" s="1"/>
  <c r="BQ76"/>
  <c r="HQ76" s="1"/>
  <c r="IE76" s="1"/>
  <c r="BP76"/>
  <c r="HP76" s="1"/>
  <c r="ID76" s="1"/>
  <c r="BO76"/>
  <c r="BN76"/>
  <c r="HN76" s="1"/>
  <c r="IB76" s="1"/>
  <c r="BM76"/>
  <c r="HM76" s="1"/>
  <c r="IA76" s="1"/>
  <c r="BL76"/>
  <c r="HL76" s="1"/>
  <c r="HZ76" s="1"/>
  <c r="BK76"/>
  <c r="BJ76"/>
  <c r="HJ76" s="1"/>
  <c r="HX76" s="1"/>
  <c r="BI76"/>
  <c r="HI76" s="1"/>
  <c r="HW76" s="1"/>
  <c r="AD76"/>
  <c r="AC76"/>
  <c r="AB76"/>
  <c r="AE76" s="1"/>
  <c r="IU75"/>
  <c r="IM75"/>
  <c r="IE75"/>
  <c r="IB75"/>
  <c r="IA75"/>
  <c r="HW75"/>
  <c r="HK75"/>
  <c r="HY75" s="1"/>
  <c r="EM75"/>
  <c r="EL75"/>
  <c r="EK75"/>
  <c r="CU75" s="1"/>
  <c r="EJ75"/>
  <c r="CT75" s="1"/>
  <c r="IT75" s="1"/>
  <c r="EI75"/>
  <c r="EH75"/>
  <c r="CR75" s="1"/>
  <c r="IR75" s="1"/>
  <c r="EG75"/>
  <c r="EF75"/>
  <c r="CP75" s="1"/>
  <c r="IP75" s="1"/>
  <c r="EE75"/>
  <c r="ED75"/>
  <c r="EC75"/>
  <c r="CM75" s="1"/>
  <c r="EB75"/>
  <c r="CL75" s="1"/>
  <c r="IL75" s="1"/>
  <c r="EA75"/>
  <c r="CW75"/>
  <c r="IW75" s="1"/>
  <c r="CV75"/>
  <c r="IV75" s="1"/>
  <c r="CS75"/>
  <c r="IS75" s="1"/>
  <c r="CO75"/>
  <c r="IO75" s="1"/>
  <c r="CN75"/>
  <c r="IN75" s="1"/>
  <c r="CK75"/>
  <c r="IK75" s="1"/>
  <c r="BU75"/>
  <c r="HU75" s="1"/>
  <c r="BT75"/>
  <c r="HT75" s="1"/>
  <c r="BS75"/>
  <c r="BR75"/>
  <c r="HR75" s="1"/>
  <c r="IF75" s="1"/>
  <c r="BQ75"/>
  <c r="HQ75" s="1"/>
  <c r="BP75"/>
  <c r="HP75" s="1"/>
  <c r="ID75" s="1"/>
  <c r="BO75"/>
  <c r="BN75"/>
  <c r="HN75" s="1"/>
  <c r="BM75"/>
  <c r="HM75" s="1"/>
  <c r="BL75"/>
  <c r="HL75" s="1"/>
  <c r="HZ75" s="1"/>
  <c r="BK75"/>
  <c r="BJ75"/>
  <c r="HJ75" s="1"/>
  <c r="HX75" s="1"/>
  <c r="BI75"/>
  <c r="HI75" s="1"/>
  <c r="AD75"/>
  <c r="AC75"/>
  <c r="AB75"/>
  <c r="IQ74"/>
  <c r="IP74"/>
  <c r="IF74"/>
  <c r="HO74"/>
  <c r="IC74" s="1"/>
  <c r="HN74"/>
  <c r="IB74" s="1"/>
  <c r="EM74"/>
  <c r="EL74"/>
  <c r="CV74" s="1"/>
  <c r="IV74" s="1"/>
  <c r="EK74"/>
  <c r="CU74" s="1"/>
  <c r="IU74" s="1"/>
  <c r="EJ74"/>
  <c r="CT74" s="1"/>
  <c r="IT74" s="1"/>
  <c r="EI74"/>
  <c r="EH74"/>
  <c r="EG74"/>
  <c r="CQ74" s="1"/>
  <c r="EF74"/>
  <c r="CP74" s="1"/>
  <c r="EE74"/>
  <c r="ED74"/>
  <c r="CN74" s="1"/>
  <c r="IN74" s="1"/>
  <c r="EC74"/>
  <c r="CM74" s="1"/>
  <c r="IM74" s="1"/>
  <c r="EB74"/>
  <c r="CL74" s="1"/>
  <c r="IL74" s="1"/>
  <c r="EA74"/>
  <c r="CW74"/>
  <c r="IW74" s="1"/>
  <c r="CS74"/>
  <c r="IS74" s="1"/>
  <c r="CR74"/>
  <c r="IR74" s="1"/>
  <c r="CO74"/>
  <c r="IO74" s="1"/>
  <c r="CK74"/>
  <c r="IK74" s="1"/>
  <c r="BU74"/>
  <c r="HU74" s="1"/>
  <c r="BT74"/>
  <c r="HT74" s="1"/>
  <c r="BS74"/>
  <c r="BR74"/>
  <c r="HR74" s="1"/>
  <c r="BQ74"/>
  <c r="HQ74" s="1"/>
  <c r="IE74" s="1"/>
  <c r="BP74"/>
  <c r="HP74" s="1"/>
  <c r="ID74" s="1"/>
  <c r="BO74"/>
  <c r="BN74"/>
  <c r="BM74"/>
  <c r="HM74" s="1"/>
  <c r="IA74" s="1"/>
  <c r="BL74"/>
  <c r="HL74" s="1"/>
  <c r="HZ74" s="1"/>
  <c r="BK74"/>
  <c r="BJ74"/>
  <c r="HJ74" s="1"/>
  <c r="HX74" s="1"/>
  <c r="BI74"/>
  <c r="HI74" s="1"/>
  <c r="HW74" s="1"/>
  <c r="AD74"/>
  <c r="AC74"/>
  <c r="AB74"/>
  <c r="AE74" s="1"/>
  <c r="IU73"/>
  <c r="IE73"/>
  <c r="IA73"/>
  <c r="HW73"/>
  <c r="EM73"/>
  <c r="EL73"/>
  <c r="EK73"/>
  <c r="CU73" s="1"/>
  <c r="EJ73"/>
  <c r="CT73" s="1"/>
  <c r="IT73" s="1"/>
  <c r="EI73"/>
  <c r="EH73"/>
  <c r="CR73" s="1"/>
  <c r="IR73" s="1"/>
  <c r="EG73"/>
  <c r="EF73"/>
  <c r="CP73" s="1"/>
  <c r="IP73" s="1"/>
  <c r="EE73"/>
  <c r="ED73"/>
  <c r="EC73"/>
  <c r="CM73" s="1"/>
  <c r="IM73" s="1"/>
  <c r="EB73"/>
  <c r="CL73" s="1"/>
  <c r="IL73" s="1"/>
  <c r="EA73"/>
  <c r="CW73"/>
  <c r="IW73" s="1"/>
  <c r="CV73"/>
  <c r="IV73" s="1"/>
  <c r="CS73"/>
  <c r="IS73" s="1"/>
  <c r="CO73"/>
  <c r="IO73" s="1"/>
  <c r="CN73"/>
  <c r="IN73" s="1"/>
  <c r="CK73"/>
  <c r="IK73" s="1"/>
  <c r="BU73"/>
  <c r="HU73" s="1"/>
  <c r="BT73"/>
  <c r="HT73" s="1"/>
  <c r="BS73"/>
  <c r="BR73"/>
  <c r="HR73" s="1"/>
  <c r="IF73" s="1"/>
  <c r="BQ73"/>
  <c r="HQ73" s="1"/>
  <c r="BP73"/>
  <c r="HP73" s="1"/>
  <c r="ID73" s="1"/>
  <c r="BO73"/>
  <c r="BN73"/>
  <c r="HN73" s="1"/>
  <c r="IB73" s="1"/>
  <c r="BM73"/>
  <c r="HM73" s="1"/>
  <c r="BL73"/>
  <c r="HL73" s="1"/>
  <c r="HZ73" s="1"/>
  <c r="BK73"/>
  <c r="BJ73"/>
  <c r="HJ73" s="1"/>
  <c r="HX73" s="1"/>
  <c r="BI73"/>
  <c r="HI73" s="1"/>
  <c r="AD73"/>
  <c r="AC73"/>
  <c r="AB73"/>
  <c r="IT72"/>
  <c r="IQ72"/>
  <c r="IP72"/>
  <c r="IF72"/>
  <c r="HO72"/>
  <c r="IC72" s="1"/>
  <c r="EM72"/>
  <c r="EL72"/>
  <c r="CV72" s="1"/>
  <c r="IV72" s="1"/>
  <c r="EK72"/>
  <c r="CU72" s="1"/>
  <c r="IU72" s="1"/>
  <c r="EJ72"/>
  <c r="EI72"/>
  <c r="EH72"/>
  <c r="EG72"/>
  <c r="CQ72" s="1"/>
  <c r="EF72"/>
  <c r="CP72" s="1"/>
  <c r="EE72"/>
  <c r="ED72"/>
  <c r="CN72" s="1"/>
  <c r="IN72" s="1"/>
  <c r="EC72"/>
  <c r="CM72" s="1"/>
  <c r="IM72" s="1"/>
  <c r="EB72"/>
  <c r="CL72" s="1"/>
  <c r="IL72" s="1"/>
  <c r="EA72"/>
  <c r="CW72"/>
  <c r="IW72" s="1"/>
  <c r="CT72"/>
  <c r="CS72"/>
  <c r="IS72" s="1"/>
  <c r="CR72"/>
  <c r="IR72" s="1"/>
  <c r="CO72"/>
  <c r="IO72" s="1"/>
  <c r="CK72"/>
  <c r="IK72" s="1"/>
  <c r="BU72"/>
  <c r="HU72" s="1"/>
  <c r="BT72"/>
  <c r="BS72"/>
  <c r="BR72"/>
  <c r="HR72" s="1"/>
  <c r="BQ72"/>
  <c r="HQ72" s="1"/>
  <c r="IE72" s="1"/>
  <c r="BP72"/>
  <c r="BO72"/>
  <c r="BN72"/>
  <c r="HN72" s="1"/>
  <c r="IB72" s="1"/>
  <c r="BM72"/>
  <c r="HM72" s="1"/>
  <c r="IA72" s="1"/>
  <c r="BL72"/>
  <c r="BK72"/>
  <c r="BJ72"/>
  <c r="HJ72" s="1"/>
  <c r="HX72" s="1"/>
  <c r="BI72"/>
  <c r="HI72" s="1"/>
  <c r="HW72" s="1"/>
  <c r="AD72"/>
  <c r="AC72"/>
  <c r="AB72"/>
  <c r="AE72" s="1"/>
  <c r="IT71"/>
  <c r="IP71"/>
  <c r="IL71"/>
  <c r="IE71"/>
  <c r="HW71"/>
  <c r="HN71"/>
  <c r="IB71" s="1"/>
  <c r="EM71"/>
  <c r="EL71"/>
  <c r="CV71" s="1"/>
  <c r="IV71" s="1"/>
  <c r="EK71"/>
  <c r="CU71" s="1"/>
  <c r="IU71" s="1"/>
  <c r="EJ71"/>
  <c r="EI71"/>
  <c r="EH71"/>
  <c r="EG71"/>
  <c r="CQ71" s="1"/>
  <c r="IQ71" s="1"/>
  <c r="EF71"/>
  <c r="EE71"/>
  <c r="ED71"/>
  <c r="CN71" s="1"/>
  <c r="IN71" s="1"/>
  <c r="EC71"/>
  <c r="CM71" s="1"/>
  <c r="IM71" s="1"/>
  <c r="EB71"/>
  <c r="EA71"/>
  <c r="CW71"/>
  <c r="IW71" s="1"/>
  <c r="CT71"/>
  <c r="CS71"/>
  <c r="IS71" s="1"/>
  <c r="CR71"/>
  <c r="IR71" s="1"/>
  <c r="CP71"/>
  <c r="CO71"/>
  <c r="IO71" s="1"/>
  <c r="CL71"/>
  <c r="CK71"/>
  <c r="IK71" s="1"/>
  <c r="BU71"/>
  <c r="HU71" s="1"/>
  <c r="BT71"/>
  <c r="BS71"/>
  <c r="BR71"/>
  <c r="HR71" s="1"/>
  <c r="IF71" s="1"/>
  <c r="BQ71"/>
  <c r="HQ71" s="1"/>
  <c r="BP71"/>
  <c r="BO71"/>
  <c r="BN71"/>
  <c r="BM71"/>
  <c r="HM71" s="1"/>
  <c r="IA71" s="1"/>
  <c r="BL71"/>
  <c r="BK71"/>
  <c r="BJ71"/>
  <c r="HJ71" s="1"/>
  <c r="HX71" s="1"/>
  <c r="BI71"/>
  <c r="HI71" s="1"/>
  <c r="AD71"/>
  <c r="AC71"/>
  <c r="AB71"/>
  <c r="IT70"/>
  <c r="IQ70"/>
  <c r="IP70"/>
  <c r="IL70"/>
  <c r="IF70"/>
  <c r="IE70"/>
  <c r="HX70"/>
  <c r="HW70"/>
  <c r="HR70"/>
  <c r="HO70"/>
  <c r="IC70" s="1"/>
  <c r="HN70"/>
  <c r="IB70" s="1"/>
  <c r="HJ70"/>
  <c r="EM70"/>
  <c r="EL70"/>
  <c r="CV70" s="1"/>
  <c r="IV70" s="1"/>
  <c r="EK70"/>
  <c r="CU70" s="1"/>
  <c r="IU70" s="1"/>
  <c r="EJ70"/>
  <c r="EI70"/>
  <c r="EH70"/>
  <c r="EG70"/>
  <c r="CQ70" s="1"/>
  <c r="EF70"/>
  <c r="EE70"/>
  <c r="ED70"/>
  <c r="EC70"/>
  <c r="CM70" s="1"/>
  <c r="IM70" s="1"/>
  <c r="EB70"/>
  <c r="EA70"/>
  <c r="CW70"/>
  <c r="IW70" s="1"/>
  <c r="CT70"/>
  <c r="CS70"/>
  <c r="IS70" s="1"/>
  <c r="CR70"/>
  <c r="IR70" s="1"/>
  <c r="CP70"/>
  <c r="CO70"/>
  <c r="IO70" s="1"/>
  <c r="CN70"/>
  <c r="IN70" s="1"/>
  <c r="CL70"/>
  <c r="CK70"/>
  <c r="IK70" s="1"/>
  <c r="BU70"/>
  <c r="HU70" s="1"/>
  <c r="BT70"/>
  <c r="HT70" s="1"/>
  <c r="BS70"/>
  <c r="BR70"/>
  <c r="BQ70"/>
  <c r="HQ70" s="1"/>
  <c r="BP70"/>
  <c r="HP70" s="1"/>
  <c r="ID70" s="1"/>
  <c r="BO70"/>
  <c r="BN70"/>
  <c r="BM70"/>
  <c r="HM70" s="1"/>
  <c r="IA70" s="1"/>
  <c r="BL70"/>
  <c r="HL70" s="1"/>
  <c r="HZ70" s="1"/>
  <c r="BK70"/>
  <c r="BJ70"/>
  <c r="BI70"/>
  <c r="HI70" s="1"/>
  <c r="AD70"/>
  <c r="AC70"/>
  <c r="AB70"/>
  <c r="IT69"/>
  <c r="IQ69"/>
  <c r="IP69"/>
  <c r="IL69"/>
  <c r="HR69"/>
  <c r="IF69" s="1"/>
  <c r="HO69"/>
  <c r="IC69" s="1"/>
  <c r="HJ69"/>
  <c r="HX69" s="1"/>
  <c r="EM69"/>
  <c r="EL69"/>
  <c r="EK69"/>
  <c r="CU69" s="1"/>
  <c r="IU69" s="1"/>
  <c r="EJ69"/>
  <c r="EI69"/>
  <c r="EH69"/>
  <c r="EG69"/>
  <c r="CQ69" s="1"/>
  <c r="EF69"/>
  <c r="EE69"/>
  <c r="ED69"/>
  <c r="EC69"/>
  <c r="CM69" s="1"/>
  <c r="IM69" s="1"/>
  <c r="EB69"/>
  <c r="EA69"/>
  <c r="CW69"/>
  <c r="IW69" s="1"/>
  <c r="CV69"/>
  <c r="IV69" s="1"/>
  <c r="CT69"/>
  <c r="CS69"/>
  <c r="IS69" s="1"/>
  <c r="CR69"/>
  <c r="IR69" s="1"/>
  <c r="CP69"/>
  <c r="CO69"/>
  <c r="IO69" s="1"/>
  <c r="CN69"/>
  <c r="IN69" s="1"/>
  <c r="CL69"/>
  <c r="CK69"/>
  <c r="IK69" s="1"/>
  <c r="BU69"/>
  <c r="HU69" s="1"/>
  <c r="BT69"/>
  <c r="HT69" s="1"/>
  <c r="BS69"/>
  <c r="BR69"/>
  <c r="BQ69"/>
  <c r="HQ69" s="1"/>
  <c r="IE69" s="1"/>
  <c r="BP69"/>
  <c r="HP69" s="1"/>
  <c r="ID69" s="1"/>
  <c r="BO69"/>
  <c r="BN69"/>
  <c r="HN69" s="1"/>
  <c r="IB69" s="1"/>
  <c r="BM69"/>
  <c r="HM69" s="1"/>
  <c r="IA69" s="1"/>
  <c r="BL69"/>
  <c r="HL69" s="1"/>
  <c r="HZ69" s="1"/>
  <c r="BK69"/>
  <c r="BJ69"/>
  <c r="BI69"/>
  <c r="HI69" s="1"/>
  <c r="HW69" s="1"/>
  <c r="AD69"/>
  <c r="AC69"/>
  <c r="AB69"/>
  <c r="AE69" s="1"/>
  <c r="IU68"/>
  <c r="IT68"/>
  <c r="IP68"/>
  <c r="IL68"/>
  <c r="EM68"/>
  <c r="EL68"/>
  <c r="EK68"/>
  <c r="CU68" s="1"/>
  <c r="EJ68"/>
  <c r="EI68"/>
  <c r="EH68"/>
  <c r="EG68"/>
  <c r="EF68"/>
  <c r="EE68"/>
  <c r="ED68"/>
  <c r="CN68" s="1"/>
  <c r="IN68" s="1"/>
  <c r="EC68"/>
  <c r="CM68" s="1"/>
  <c r="IM68" s="1"/>
  <c r="EB68"/>
  <c r="EA68"/>
  <c r="CW68"/>
  <c r="IW68" s="1"/>
  <c r="CV68"/>
  <c r="IV68" s="1"/>
  <c r="CT68"/>
  <c r="CS68"/>
  <c r="IS68" s="1"/>
  <c r="CR68"/>
  <c r="IR68" s="1"/>
  <c r="CP68"/>
  <c r="CO68"/>
  <c r="IO68" s="1"/>
  <c r="CL68"/>
  <c r="CK68"/>
  <c r="IK68" s="1"/>
  <c r="BU68"/>
  <c r="HU68" s="1"/>
  <c r="BT68"/>
  <c r="BS68"/>
  <c r="BR68"/>
  <c r="HR68" s="1"/>
  <c r="IF68" s="1"/>
  <c r="BQ68"/>
  <c r="HQ68" s="1"/>
  <c r="IE68" s="1"/>
  <c r="BP68"/>
  <c r="BO68"/>
  <c r="BN68"/>
  <c r="HN68" s="1"/>
  <c r="IB68" s="1"/>
  <c r="BM68"/>
  <c r="HM68" s="1"/>
  <c r="IA68" s="1"/>
  <c r="BL68"/>
  <c r="BK68"/>
  <c r="BJ68"/>
  <c r="HJ68" s="1"/>
  <c r="HX68" s="1"/>
  <c r="BI68"/>
  <c r="HI68" s="1"/>
  <c r="HW68" s="1"/>
  <c r="AD68"/>
  <c r="AC68"/>
  <c r="AB68"/>
  <c r="AE68" s="1"/>
  <c r="IT67"/>
  <c r="IP67"/>
  <c r="IL67"/>
  <c r="IE67"/>
  <c r="HW67"/>
  <c r="HN67"/>
  <c r="IB67" s="1"/>
  <c r="EM67"/>
  <c r="EL67"/>
  <c r="CV67" s="1"/>
  <c r="IV67" s="1"/>
  <c r="EK67"/>
  <c r="CU67" s="1"/>
  <c r="IU67" s="1"/>
  <c r="EJ67"/>
  <c r="EI67"/>
  <c r="EH67"/>
  <c r="EG67"/>
  <c r="CQ67" s="1"/>
  <c r="IQ67" s="1"/>
  <c r="EF67"/>
  <c r="EE67"/>
  <c r="ED67"/>
  <c r="CN67" s="1"/>
  <c r="IN67" s="1"/>
  <c r="EC67"/>
  <c r="CM67" s="1"/>
  <c r="IM67" s="1"/>
  <c r="EB67"/>
  <c r="EA67"/>
  <c r="CW67"/>
  <c r="IW67" s="1"/>
  <c r="CT67"/>
  <c r="CS67"/>
  <c r="IS67" s="1"/>
  <c r="CR67"/>
  <c r="IR67" s="1"/>
  <c r="CP67"/>
  <c r="CO67"/>
  <c r="IO67" s="1"/>
  <c r="CL67"/>
  <c r="CK67"/>
  <c r="IK67" s="1"/>
  <c r="BU67"/>
  <c r="HU67" s="1"/>
  <c r="BT67"/>
  <c r="BS67"/>
  <c r="BR67"/>
  <c r="HR67" s="1"/>
  <c r="IF67" s="1"/>
  <c r="BQ67"/>
  <c r="HQ67" s="1"/>
  <c r="BP67"/>
  <c r="BO67"/>
  <c r="BN67"/>
  <c r="BM67"/>
  <c r="HM67" s="1"/>
  <c r="IA67" s="1"/>
  <c r="BL67"/>
  <c r="BK67"/>
  <c r="BJ67"/>
  <c r="HJ67" s="1"/>
  <c r="HX67" s="1"/>
  <c r="BI67"/>
  <c r="HI67" s="1"/>
  <c r="AD67"/>
  <c r="AC67"/>
  <c r="AB67"/>
  <c r="IQ66"/>
  <c r="HP66"/>
  <c r="ID66" s="1"/>
  <c r="HL66"/>
  <c r="HZ66" s="1"/>
  <c r="EM66"/>
  <c r="CW66" s="1"/>
  <c r="IW66" s="1"/>
  <c r="EL66"/>
  <c r="CV66" s="1"/>
  <c r="IV66" s="1"/>
  <c r="EK66"/>
  <c r="EJ66"/>
  <c r="EI66"/>
  <c r="CS66" s="1"/>
  <c r="IS66" s="1"/>
  <c r="EH66"/>
  <c r="CR66" s="1"/>
  <c r="IR66" s="1"/>
  <c r="EG66"/>
  <c r="EF66"/>
  <c r="EE66"/>
  <c r="ED66"/>
  <c r="CN66" s="1"/>
  <c r="IN66" s="1"/>
  <c r="EC66"/>
  <c r="EB66"/>
  <c r="EA66"/>
  <c r="CU66"/>
  <c r="IU66" s="1"/>
  <c r="CT66"/>
  <c r="IT66" s="1"/>
  <c r="CQ66"/>
  <c r="CP66"/>
  <c r="IP66" s="1"/>
  <c r="CM66"/>
  <c r="IM66" s="1"/>
  <c r="CL66"/>
  <c r="IL66" s="1"/>
  <c r="BU66"/>
  <c r="BT66"/>
  <c r="BS66"/>
  <c r="HS66" s="1"/>
  <c r="IG66" s="1"/>
  <c r="BR66"/>
  <c r="HR66" s="1"/>
  <c r="IF66" s="1"/>
  <c r="BQ66"/>
  <c r="BP66"/>
  <c r="BO66"/>
  <c r="HO66" s="1"/>
  <c r="IC66" s="1"/>
  <c r="BN66"/>
  <c r="HN66" s="1"/>
  <c r="IB66" s="1"/>
  <c r="BM66"/>
  <c r="BL66"/>
  <c r="BK66"/>
  <c r="HK66" s="1"/>
  <c r="HY66" s="1"/>
  <c r="BJ66"/>
  <c r="HJ66" s="1"/>
  <c r="HX66" s="1"/>
  <c r="BI66"/>
  <c r="AD66"/>
  <c r="AC66"/>
  <c r="AB66"/>
  <c r="IU65"/>
  <c r="IQ65"/>
  <c r="IM65"/>
  <c r="IC65"/>
  <c r="HT65"/>
  <c r="HP65"/>
  <c r="ID65" s="1"/>
  <c r="HL65"/>
  <c r="HZ65" s="1"/>
  <c r="EM65"/>
  <c r="EL65"/>
  <c r="CV65" s="1"/>
  <c r="IV65" s="1"/>
  <c r="EK65"/>
  <c r="EJ65"/>
  <c r="EI65"/>
  <c r="EH65"/>
  <c r="CR65" s="1"/>
  <c r="IR65" s="1"/>
  <c r="EG65"/>
  <c r="EF65"/>
  <c r="EE65"/>
  <c r="ED65"/>
  <c r="CN65" s="1"/>
  <c r="IN65" s="1"/>
  <c r="EC65"/>
  <c r="EB65"/>
  <c r="EA65"/>
  <c r="CU65"/>
  <c r="CT65"/>
  <c r="IT65" s="1"/>
  <c r="CQ65"/>
  <c r="CP65"/>
  <c r="IP65" s="1"/>
  <c r="CM65"/>
  <c r="CL65"/>
  <c r="IL65" s="1"/>
  <c r="BU65"/>
  <c r="BT65"/>
  <c r="BS65"/>
  <c r="HS65" s="1"/>
  <c r="IG65" s="1"/>
  <c r="BR65"/>
  <c r="HR65" s="1"/>
  <c r="IF65" s="1"/>
  <c r="BQ65"/>
  <c r="BP65"/>
  <c r="BO65"/>
  <c r="HO65" s="1"/>
  <c r="BN65"/>
  <c r="HN65" s="1"/>
  <c r="IB65" s="1"/>
  <c r="BM65"/>
  <c r="BL65"/>
  <c r="BK65"/>
  <c r="HK65" s="1"/>
  <c r="HY65" s="1"/>
  <c r="BJ65"/>
  <c r="HJ65" s="1"/>
  <c r="HX65" s="1"/>
  <c r="BI65"/>
  <c r="AD65"/>
  <c r="AC65"/>
  <c r="AE65" s="1"/>
  <c r="AB65"/>
  <c r="IV64"/>
  <c r="IU64"/>
  <c r="IR64"/>
  <c r="IQ64"/>
  <c r="IN64"/>
  <c r="IM64"/>
  <c r="IG64"/>
  <c r="HY64"/>
  <c r="HT64"/>
  <c r="HP64"/>
  <c r="ID64" s="1"/>
  <c r="HL64"/>
  <c r="HZ64" s="1"/>
  <c r="EM64"/>
  <c r="EL64"/>
  <c r="CV64" s="1"/>
  <c r="EK64"/>
  <c r="EJ64"/>
  <c r="EI64"/>
  <c r="EH64"/>
  <c r="CR64" s="1"/>
  <c r="EG64"/>
  <c r="EF64"/>
  <c r="EE64"/>
  <c r="ED64"/>
  <c r="CN64" s="1"/>
  <c r="EC64"/>
  <c r="EB64"/>
  <c r="EA64"/>
  <c r="CU64"/>
  <c r="CT64"/>
  <c r="IT64" s="1"/>
  <c r="CQ64"/>
  <c r="CP64"/>
  <c r="IP64" s="1"/>
  <c r="CM64"/>
  <c r="CL64"/>
  <c r="IL64" s="1"/>
  <c r="BU64"/>
  <c r="BT64"/>
  <c r="BS64"/>
  <c r="HS64" s="1"/>
  <c r="BR64"/>
  <c r="HR64" s="1"/>
  <c r="IF64" s="1"/>
  <c r="BQ64"/>
  <c r="BP64"/>
  <c r="BO64"/>
  <c r="HO64" s="1"/>
  <c r="IC64" s="1"/>
  <c r="BN64"/>
  <c r="HN64" s="1"/>
  <c r="IB64" s="1"/>
  <c r="BM64"/>
  <c r="BL64"/>
  <c r="BK64"/>
  <c r="HK64" s="1"/>
  <c r="BJ64"/>
  <c r="HJ64" s="1"/>
  <c r="HX64" s="1"/>
  <c r="BI64"/>
  <c r="AD64"/>
  <c r="AC64"/>
  <c r="AB64"/>
  <c r="IU63"/>
  <c r="IQ63"/>
  <c r="IM63"/>
  <c r="HT63"/>
  <c r="HP63"/>
  <c r="ID63" s="1"/>
  <c r="HL63"/>
  <c r="HZ63" s="1"/>
  <c r="EM63"/>
  <c r="EL63"/>
  <c r="CV63" s="1"/>
  <c r="IV63" s="1"/>
  <c r="EK63"/>
  <c r="EJ63"/>
  <c r="EI63"/>
  <c r="EH63"/>
  <c r="CR63" s="1"/>
  <c r="IR63" s="1"/>
  <c r="EG63"/>
  <c r="EF63"/>
  <c r="EE63"/>
  <c r="ED63"/>
  <c r="CN63" s="1"/>
  <c r="IN63" s="1"/>
  <c r="EC63"/>
  <c r="EB63"/>
  <c r="EA63"/>
  <c r="CU63"/>
  <c r="CT63"/>
  <c r="IT63" s="1"/>
  <c r="CQ63"/>
  <c r="CP63"/>
  <c r="IP63" s="1"/>
  <c r="CM63"/>
  <c r="CL63"/>
  <c r="IL63" s="1"/>
  <c r="BU63"/>
  <c r="BT63"/>
  <c r="BS63"/>
  <c r="HS63" s="1"/>
  <c r="IG63" s="1"/>
  <c r="BR63"/>
  <c r="HR63" s="1"/>
  <c r="IF63" s="1"/>
  <c r="BQ63"/>
  <c r="BP63"/>
  <c r="BO63"/>
  <c r="HO63" s="1"/>
  <c r="IC63" s="1"/>
  <c r="BN63"/>
  <c r="HN63" s="1"/>
  <c r="IB63" s="1"/>
  <c r="BM63"/>
  <c r="BL63"/>
  <c r="BK63"/>
  <c r="HK63" s="1"/>
  <c r="HY63" s="1"/>
  <c r="BJ63"/>
  <c r="HJ63" s="1"/>
  <c r="HX63" s="1"/>
  <c r="BI63"/>
  <c r="AD63"/>
  <c r="AC63"/>
  <c r="AE63" s="1"/>
  <c r="AB63"/>
  <c r="IV62"/>
  <c r="IU62"/>
  <c r="IR62"/>
  <c r="IQ62"/>
  <c r="IN62"/>
  <c r="IM62"/>
  <c r="IG62"/>
  <c r="IC62"/>
  <c r="HY62"/>
  <c r="HT62"/>
  <c r="HP62"/>
  <c r="ID62" s="1"/>
  <c r="HL62"/>
  <c r="HZ62" s="1"/>
  <c r="EM62"/>
  <c r="EL62"/>
  <c r="CV62" s="1"/>
  <c r="EK62"/>
  <c r="EJ62"/>
  <c r="EI62"/>
  <c r="EH62"/>
  <c r="CR62" s="1"/>
  <c r="EG62"/>
  <c r="EF62"/>
  <c r="EE62"/>
  <c r="ED62"/>
  <c r="CN62" s="1"/>
  <c r="EC62"/>
  <c r="EB62"/>
  <c r="EA62"/>
  <c r="CU62"/>
  <c r="CT62"/>
  <c r="IT62" s="1"/>
  <c r="CQ62"/>
  <c r="CP62"/>
  <c r="IP62" s="1"/>
  <c r="CM62"/>
  <c r="CL62"/>
  <c r="IL62" s="1"/>
  <c r="BU62"/>
  <c r="BT62"/>
  <c r="BS62"/>
  <c r="HS62" s="1"/>
  <c r="BR62"/>
  <c r="HR62" s="1"/>
  <c r="IF62" s="1"/>
  <c r="BQ62"/>
  <c r="BP62"/>
  <c r="BO62"/>
  <c r="HO62" s="1"/>
  <c r="BN62"/>
  <c r="HN62" s="1"/>
  <c r="IB62" s="1"/>
  <c r="BM62"/>
  <c r="BL62"/>
  <c r="BK62"/>
  <c r="HK62" s="1"/>
  <c r="BJ62"/>
  <c r="HJ62" s="1"/>
  <c r="HX62" s="1"/>
  <c r="BI62"/>
  <c r="AD62"/>
  <c r="AC62"/>
  <c r="AB62"/>
  <c r="IU61"/>
  <c r="IQ61"/>
  <c r="IM61"/>
  <c r="IC61"/>
  <c r="HT61"/>
  <c r="HP61"/>
  <c r="ID61" s="1"/>
  <c r="HL61"/>
  <c r="HZ61" s="1"/>
  <c r="EM61"/>
  <c r="EL61"/>
  <c r="CV61" s="1"/>
  <c r="IV61" s="1"/>
  <c r="EK61"/>
  <c r="EJ61"/>
  <c r="EI61"/>
  <c r="EH61"/>
  <c r="CR61" s="1"/>
  <c r="IR61" s="1"/>
  <c r="EG61"/>
  <c r="EF61"/>
  <c r="EE61"/>
  <c r="ED61"/>
  <c r="CN61" s="1"/>
  <c r="IN61" s="1"/>
  <c r="EC61"/>
  <c r="EB61"/>
  <c r="EA61"/>
  <c r="CU61"/>
  <c r="CT61"/>
  <c r="IT61" s="1"/>
  <c r="CQ61"/>
  <c r="CP61"/>
  <c r="IP61" s="1"/>
  <c r="CM61"/>
  <c r="CL61"/>
  <c r="IL61" s="1"/>
  <c r="BU61"/>
  <c r="BT61"/>
  <c r="BS61"/>
  <c r="HS61" s="1"/>
  <c r="IG61" s="1"/>
  <c r="BR61"/>
  <c r="HR61" s="1"/>
  <c r="IF61" s="1"/>
  <c r="BQ61"/>
  <c r="BP61"/>
  <c r="BO61"/>
  <c r="HO61" s="1"/>
  <c r="BN61"/>
  <c r="HN61" s="1"/>
  <c r="IB61" s="1"/>
  <c r="BM61"/>
  <c r="BL61"/>
  <c r="BK61"/>
  <c r="HK61" s="1"/>
  <c r="HY61" s="1"/>
  <c r="BJ61"/>
  <c r="HJ61" s="1"/>
  <c r="HX61" s="1"/>
  <c r="BI61"/>
  <c r="AD61"/>
  <c r="AC61"/>
  <c r="AE61" s="1"/>
  <c r="AB61"/>
  <c r="IV60"/>
  <c r="IU60"/>
  <c r="IR60"/>
  <c r="IQ60"/>
  <c r="IN60"/>
  <c r="IM60"/>
  <c r="HY60"/>
  <c r="HT60"/>
  <c r="HP60"/>
  <c r="ID60" s="1"/>
  <c r="HL60"/>
  <c r="HZ60" s="1"/>
  <c r="EM60"/>
  <c r="EL60"/>
  <c r="CV60" s="1"/>
  <c r="EK60"/>
  <c r="EJ60"/>
  <c r="EI60"/>
  <c r="EH60"/>
  <c r="CR60" s="1"/>
  <c r="EG60"/>
  <c r="EF60"/>
  <c r="EE60"/>
  <c r="ED60"/>
  <c r="CN60" s="1"/>
  <c r="EC60"/>
  <c r="EB60"/>
  <c r="EA60"/>
  <c r="CU60"/>
  <c r="CT60"/>
  <c r="IT60" s="1"/>
  <c r="CQ60"/>
  <c r="CP60"/>
  <c r="IP60" s="1"/>
  <c r="CM60"/>
  <c r="CL60"/>
  <c r="IL60" s="1"/>
  <c r="BU60"/>
  <c r="BT60"/>
  <c r="BS60"/>
  <c r="HS60" s="1"/>
  <c r="IG60" s="1"/>
  <c r="BR60"/>
  <c r="HR60" s="1"/>
  <c r="IF60" s="1"/>
  <c r="BQ60"/>
  <c r="BP60"/>
  <c r="BO60"/>
  <c r="HO60" s="1"/>
  <c r="IC60" s="1"/>
  <c r="BN60"/>
  <c r="HN60" s="1"/>
  <c r="IB60" s="1"/>
  <c r="BM60"/>
  <c r="BL60"/>
  <c r="BK60"/>
  <c r="HK60" s="1"/>
  <c r="BJ60"/>
  <c r="HJ60" s="1"/>
  <c r="HX60" s="1"/>
  <c r="BI60"/>
  <c r="AD60"/>
  <c r="AC60"/>
  <c r="AB60"/>
  <c r="IR59"/>
  <c r="HY59"/>
  <c r="HT59"/>
  <c r="HP59"/>
  <c r="ID59" s="1"/>
  <c r="HL59"/>
  <c r="HZ59" s="1"/>
  <c r="EM59"/>
  <c r="EL59"/>
  <c r="CV59" s="1"/>
  <c r="IV59" s="1"/>
  <c r="EK59"/>
  <c r="EJ59"/>
  <c r="EI59"/>
  <c r="EH59"/>
  <c r="CR59" s="1"/>
  <c r="EG59"/>
  <c r="EF59"/>
  <c r="EE59"/>
  <c r="ED59"/>
  <c r="CN59" s="1"/>
  <c r="IN59" s="1"/>
  <c r="EC59"/>
  <c r="EB59"/>
  <c r="EA59"/>
  <c r="CU59"/>
  <c r="IU59" s="1"/>
  <c r="CT59"/>
  <c r="IT59" s="1"/>
  <c r="CQ59"/>
  <c r="IQ59" s="1"/>
  <c r="CP59"/>
  <c r="IP59" s="1"/>
  <c r="CM59"/>
  <c r="IM59" s="1"/>
  <c r="CL59"/>
  <c r="IL59" s="1"/>
  <c r="BU59"/>
  <c r="BT59"/>
  <c r="BS59"/>
  <c r="HS59" s="1"/>
  <c r="IG59" s="1"/>
  <c r="BR59"/>
  <c r="HR59" s="1"/>
  <c r="IF59" s="1"/>
  <c r="BQ59"/>
  <c r="BP59"/>
  <c r="BO59"/>
  <c r="HO59" s="1"/>
  <c r="IC59" s="1"/>
  <c r="BN59"/>
  <c r="HN59" s="1"/>
  <c r="IB59" s="1"/>
  <c r="BM59"/>
  <c r="BL59"/>
  <c r="BK59"/>
  <c r="HK59" s="1"/>
  <c r="BJ59"/>
  <c r="HJ59" s="1"/>
  <c r="HX59" s="1"/>
  <c r="BI59"/>
  <c r="AD59"/>
  <c r="AC59"/>
  <c r="AB59"/>
  <c r="IR58"/>
  <c r="HY58"/>
  <c r="HT58"/>
  <c r="HP58"/>
  <c r="ID58" s="1"/>
  <c r="HL58"/>
  <c r="HZ58" s="1"/>
  <c r="EM58"/>
  <c r="EL58"/>
  <c r="CV58" s="1"/>
  <c r="IV58" s="1"/>
  <c r="EK58"/>
  <c r="EJ58"/>
  <c r="EI58"/>
  <c r="EH58"/>
  <c r="CR58" s="1"/>
  <c r="EG58"/>
  <c r="EF58"/>
  <c r="EE58"/>
  <c r="ED58"/>
  <c r="CN58" s="1"/>
  <c r="IN58" s="1"/>
  <c r="EC58"/>
  <c r="EB58"/>
  <c r="EA58"/>
  <c r="CU58"/>
  <c r="IU58" s="1"/>
  <c r="CT58"/>
  <c r="IT58" s="1"/>
  <c r="CQ58"/>
  <c r="IQ58" s="1"/>
  <c r="CP58"/>
  <c r="IP58" s="1"/>
  <c r="CM58"/>
  <c r="IM58" s="1"/>
  <c r="CL58"/>
  <c r="IL58" s="1"/>
  <c r="BU58"/>
  <c r="BT58"/>
  <c r="BS58"/>
  <c r="HS58" s="1"/>
  <c r="IG58" s="1"/>
  <c r="BR58"/>
  <c r="HR58" s="1"/>
  <c r="IF58" s="1"/>
  <c r="BQ58"/>
  <c r="BP58"/>
  <c r="BO58"/>
  <c r="HO58" s="1"/>
  <c r="IC58" s="1"/>
  <c r="BN58"/>
  <c r="HN58" s="1"/>
  <c r="IB58" s="1"/>
  <c r="BM58"/>
  <c r="BL58"/>
  <c r="BK58"/>
  <c r="HK58" s="1"/>
  <c r="BJ58"/>
  <c r="HJ58" s="1"/>
  <c r="HX58" s="1"/>
  <c r="BI58"/>
  <c r="AD58"/>
  <c r="AC58"/>
  <c r="AB58"/>
  <c r="IR57"/>
  <c r="HY57"/>
  <c r="HT57"/>
  <c r="HP57"/>
  <c r="ID57" s="1"/>
  <c r="HL57"/>
  <c r="HZ57" s="1"/>
  <c r="EM57"/>
  <c r="EL57"/>
  <c r="CV57" s="1"/>
  <c r="IV57" s="1"/>
  <c r="EK57"/>
  <c r="EJ57"/>
  <c r="EI57"/>
  <c r="EH57"/>
  <c r="CR57" s="1"/>
  <c r="EG57"/>
  <c r="EF57"/>
  <c r="EE57"/>
  <c r="ED57"/>
  <c r="CN57" s="1"/>
  <c r="IN57" s="1"/>
  <c r="EC57"/>
  <c r="EB57"/>
  <c r="EA57"/>
  <c r="CU57"/>
  <c r="IU57" s="1"/>
  <c r="CT57"/>
  <c r="IT57" s="1"/>
  <c r="CQ57"/>
  <c r="IQ57" s="1"/>
  <c r="CP57"/>
  <c r="IP57" s="1"/>
  <c r="CM57"/>
  <c r="IM57" s="1"/>
  <c r="CL57"/>
  <c r="IL57" s="1"/>
  <c r="BU57"/>
  <c r="BT57"/>
  <c r="BS57"/>
  <c r="HS57" s="1"/>
  <c r="IG57" s="1"/>
  <c r="BR57"/>
  <c r="HR57" s="1"/>
  <c r="IF57" s="1"/>
  <c r="BQ57"/>
  <c r="BP57"/>
  <c r="BO57"/>
  <c r="HO57" s="1"/>
  <c r="IC57" s="1"/>
  <c r="BN57"/>
  <c r="HN57" s="1"/>
  <c r="IB57" s="1"/>
  <c r="BM57"/>
  <c r="BL57"/>
  <c r="BK57"/>
  <c r="HK57" s="1"/>
  <c r="BJ57"/>
  <c r="HJ57" s="1"/>
  <c r="HX57" s="1"/>
  <c r="BI57"/>
  <c r="AD57"/>
  <c r="AC57"/>
  <c r="AB57"/>
  <c r="IR56"/>
  <c r="HY56"/>
  <c r="HT56"/>
  <c r="HP56"/>
  <c r="ID56" s="1"/>
  <c r="HL56"/>
  <c r="HZ56" s="1"/>
  <c r="EM56"/>
  <c r="EL56"/>
  <c r="CV56" s="1"/>
  <c r="IV56" s="1"/>
  <c r="EK56"/>
  <c r="EJ56"/>
  <c r="EI56"/>
  <c r="EH56"/>
  <c r="CR56" s="1"/>
  <c r="EG56"/>
  <c r="EF56"/>
  <c r="EE56"/>
  <c r="ED56"/>
  <c r="CN56" s="1"/>
  <c r="IN56" s="1"/>
  <c r="EC56"/>
  <c r="EB56"/>
  <c r="EA56"/>
  <c r="CU56"/>
  <c r="IU56" s="1"/>
  <c r="CT56"/>
  <c r="IT56" s="1"/>
  <c r="CQ56"/>
  <c r="IQ56" s="1"/>
  <c r="CP56"/>
  <c r="IP56" s="1"/>
  <c r="CM56"/>
  <c r="IM56" s="1"/>
  <c r="CL56"/>
  <c r="IL56" s="1"/>
  <c r="BU56"/>
  <c r="BT56"/>
  <c r="BS56"/>
  <c r="HS56" s="1"/>
  <c r="IG56" s="1"/>
  <c r="BR56"/>
  <c r="HR56" s="1"/>
  <c r="IF56" s="1"/>
  <c r="BQ56"/>
  <c r="BP56"/>
  <c r="BO56"/>
  <c r="HO56" s="1"/>
  <c r="IC56" s="1"/>
  <c r="BN56"/>
  <c r="HN56" s="1"/>
  <c r="IB56" s="1"/>
  <c r="BM56"/>
  <c r="BL56"/>
  <c r="BK56"/>
  <c r="HK56" s="1"/>
  <c r="BJ56"/>
  <c r="HJ56" s="1"/>
  <c r="HX56" s="1"/>
  <c r="BI56"/>
  <c r="AD56"/>
  <c r="AE56" s="1"/>
  <c r="AC56"/>
  <c r="AB56"/>
  <c r="IR55"/>
  <c r="HY55"/>
  <c r="HT55"/>
  <c r="HP55"/>
  <c r="ID55" s="1"/>
  <c r="HL55"/>
  <c r="HZ55" s="1"/>
  <c r="EM55"/>
  <c r="EL55"/>
  <c r="CV55" s="1"/>
  <c r="IV55" s="1"/>
  <c r="EK55"/>
  <c r="EJ55"/>
  <c r="EI55"/>
  <c r="EH55"/>
  <c r="CR55" s="1"/>
  <c r="EG55"/>
  <c r="EF55"/>
  <c r="EE55"/>
  <c r="ED55"/>
  <c r="CN55" s="1"/>
  <c r="IN55" s="1"/>
  <c r="EC55"/>
  <c r="EB55"/>
  <c r="EA55"/>
  <c r="CU55"/>
  <c r="IU55" s="1"/>
  <c r="CT55"/>
  <c r="IT55" s="1"/>
  <c r="CQ55"/>
  <c r="IQ55" s="1"/>
  <c r="CP55"/>
  <c r="IP55" s="1"/>
  <c r="CM55"/>
  <c r="IM55" s="1"/>
  <c r="CL55"/>
  <c r="IL55" s="1"/>
  <c r="BU55"/>
  <c r="BT55"/>
  <c r="BS55"/>
  <c r="HS55" s="1"/>
  <c r="IG55" s="1"/>
  <c r="BR55"/>
  <c r="HR55" s="1"/>
  <c r="IF55" s="1"/>
  <c r="BQ55"/>
  <c r="BP55"/>
  <c r="BO55"/>
  <c r="HO55" s="1"/>
  <c r="IC55" s="1"/>
  <c r="BN55"/>
  <c r="HN55" s="1"/>
  <c r="IB55" s="1"/>
  <c r="BM55"/>
  <c r="BL55"/>
  <c r="BK55"/>
  <c r="HK55" s="1"/>
  <c r="BJ55"/>
  <c r="HJ55" s="1"/>
  <c r="HX55" s="1"/>
  <c r="BI55"/>
  <c r="AD55"/>
  <c r="AE55" s="1"/>
  <c r="AC55"/>
  <c r="AB55"/>
  <c r="IR54"/>
  <c r="HY54"/>
  <c r="HT54"/>
  <c r="HP54"/>
  <c r="ID54" s="1"/>
  <c r="HL54"/>
  <c r="HZ54" s="1"/>
  <c r="EM54"/>
  <c r="EL54"/>
  <c r="CV54" s="1"/>
  <c r="IV54" s="1"/>
  <c r="EK54"/>
  <c r="EJ54"/>
  <c r="EI54"/>
  <c r="EH54"/>
  <c r="CR54" s="1"/>
  <c r="EG54"/>
  <c r="EF54"/>
  <c r="EE54"/>
  <c r="ED54"/>
  <c r="CN54" s="1"/>
  <c r="IN54" s="1"/>
  <c r="EC54"/>
  <c r="EB54"/>
  <c r="EA54"/>
  <c r="CU54"/>
  <c r="IU54" s="1"/>
  <c r="CT54"/>
  <c r="IT54" s="1"/>
  <c r="CQ54"/>
  <c r="IQ54" s="1"/>
  <c r="CP54"/>
  <c r="IP54" s="1"/>
  <c r="CM54"/>
  <c r="IM54" s="1"/>
  <c r="CL54"/>
  <c r="IL54" s="1"/>
  <c r="BU54"/>
  <c r="BT54"/>
  <c r="BS54"/>
  <c r="HS54" s="1"/>
  <c r="IG54" s="1"/>
  <c r="BR54"/>
  <c r="HR54" s="1"/>
  <c r="IF54" s="1"/>
  <c r="BQ54"/>
  <c r="BP54"/>
  <c r="BO54"/>
  <c r="HO54" s="1"/>
  <c r="IC54" s="1"/>
  <c r="BN54"/>
  <c r="HN54" s="1"/>
  <c r="IB54" s="1"/>
  <c r="BM54"/>
  <c r="BL54"/>
  <c r="BK54"/>
  <c r="HK54" s="1"/>
  <c r="BJ54"/>
  <c r="HJ54" s="1"/>
  <c r="HX54" s="1"/>
  <c r="BI54"/>
  <c r="AD54"/>
  <c r="AE54" s="1"/>
  <c r="AC54"/>
  <c r="AB54"/>
  <c r="IR53"/>
  <c r="HY53"/>
  <c r="HT53"/>
  <c r="HP53"/>
  <c r="ID53" s="1"/>
  <c r="HL53"/>
  <c r="HZ53" s="1"/>
  <c r="EM53"/>
  <c r="EL53"/>
  <c r="CV53" s="1"/>
  <c r="IV53" s="1"/>
  <c r="EK53"/>
  <c r="EJ53"/>
  <c r="EI53"/>
  <c r="EH53"/>
  <c r="CR53" s="1"/>
  <c r="EG53"/>
  <c r="EF53"/>
  <c r="EE53"/>
  <c r="ED53"/>
  <c r="CN53" s="1"/>
  <c r="IN53" s="1"/>
  <c r="EC53"/>
  <c r="EB53"/>
  <c r="EA53"/>
  <c r="CU53"/>
  <c r="IU53" s="1"/>
  <c r="CT53"/>
  <c r="IT53" s="1"/>
  <c r="CQ53"/>
  <c r="IQ53" s="1"/>
  <c r="CP53"/>
  <c r="IP53" s="1"/>
  <c r="CM53"/>
  <c r="IM53" s="1"/>
  <c r="CL53"/>
  <c r="IL53" s="1"/>
  <c r="BU53"/>
  <c r="BT53"/>
  <c r="BS53"/>
  <c r="HS53" s="1"/>
  <c r="IG53" s="1"/>
  <c r="BR53"/>
  <c r="HR53" s="1"/>
  <c r="IF53" s="1"/>
  <c r="BQ53"/>
  <c r="BP53"/>
  <c r="BO53"/>
  <c r="HO53" s="1"/>
  <c r="IC53" s="1"/>
  <c r="BN53"/>
  <c r="HN53" s="1"/>
  <c r="IB53" s="1"/>
  <c r="BM53"/>
  <c r="BL53"/>
  <c r="BK53"/>
  <c r="HK53" s="1"/>
  <c r="BJ53"/>
  <c r="HJ53" s="1"/>
  <c r="HX53" s="1"/>
  <c r="BI53"/>
  <c r="AD53"/>
  <c r="AC53"/>
  <c r="AB53"/>
  <c r="IR52"/>
  <c r="HY52"/>
  <c r="HT52"/>
  <c r="HP52"/>
  <c r="ID52" s="1"/>
  <c r="HL52"/>
  <c r="HZ52" s="1"/>
  <c r="EM52"/>
  <c r="EL52"/>
  <c r="CV52" s="1"/>
  <c r="IV52" s="1"/>
  <c r="EK52"/>
  <c r="EJ52"/>
  <c r="EI52"/>
  <c r="EH52"/>
  <c r="CR52" s="1"/>
  <c r="EG52"/>
  <c r="EF52"/>
  <c r="EE52"/>
  <c r="ED52"/>
  <c r="CN52" s="1"/>
  <c r="IN52" s="1"/>
  <c r="EC52"/>
  <c r="EB52"/>
  <c r="EA52"/>
  <c r="CU52"/>
  <c r="IU52" s="1"/>
  <c r="CT52"/>
  <c r="IT52" s="1"/>
  <c r="CQ52"/>
  <c r="IQ52" s="1"/>
  <c r="CP52"/>
  <c r="IP52" s="1"/>
  <c r="CM52"/>
  <c r="IM52" s="1"/>
  <c r="CL52"/>
  <c r="IL52" s="1"/>
  <c r="BU52"/>
  <c r="BT52"/>
  <c r="BS52"/>
  <c r="HS52" s="1"/>
  <c r="IG52" s="1"/>
  <c r="BR52"/>
  <c r="HR52" s="1"/>
  <c r="IF52" s="1"/>
  <c r="BQ52"/>
  <c r="BP52"/>
  <c r="BO52"/>
  <c r="HO52" s="1"/>
  <c r="IC52" s="1"/>
  <c r="BN52"/>
  <c r="HN52" s="1"/>
  <c r="IB52" s="1"/>
  <c r="BM52"/>
  <c r="BL52"/>
  <c r="BK52"/>
  <c r="HK52" s="1"/>
  <c r="BJ52"/>
  <c r="HJ52" s="1"/>
  <c r="HX52" s="1"/>
  <c r="BI52"/>
  <c r="AD52"/>
  <c r="AC52"/>
  <c r="AB52"/>
  <c r="IR51"/>
  <c r="HY51"/>
  <c r="HT51"/>
  <c r="HP51"/>
  <c r="ID51" s="1"/>
  <c r="HL51"/>
  <c r="HZ51" s="1"/>
  <c r="EM51"/>
  <c r="EL51"/>
  <c r="CV51" s="1"/>
  <c r="IV51" s="1"/>
  <c r="EK51"/>
  <c r="EJ51"/>
  <c r="EI51"/>
  <c r="EH51"/>
  <c r="CR51" s="1"/>
  <c r="EG51"/>
  <c r="EF51"/>
  <c r="EE51"/>
  <c r="ED51"/>
  <c r="CN51" s="1"/>
  <c r="IN51" s="1"/>
  <c r="EC51"/>
  <c r="EB51"/>
  <c r="EA51"/>
  <c r="CU51"/>
  <c r="IU51" s="1"/>
  <c r="CT51"/>
  <c r="IT51" s="1"/>
  <c r="CQ51"/>
  <c r="IQ51" s="1"/>
  <c r="CP51"/>
  <c r="IP51" s="1"/>
  <c r="CM51"/>
  <c r="IM51" s="1"/>
  <c r="CL51"/>
  <c r="IL51" s="1"/>
  <c r="BU51"/>
  <c r="BT51"/>
  <c r="BS51"/>
  <c r="HS51" s="1"/>
  <c r="IG51" s="1"/>
  <c r="BR51"/>
  <c r="HR51" s="1"/>
  <c r="IF51" s="1"/>
  <c r="BQ51"/>
  <c r="BP51"/>
  <c r="BO51"/>
  <c r="HO51" s="1"/>
  <c r="IC51" s="1"/>
  <c r="BN51"/>
  <c r="HN51" s="1"/>
  <c r="IB51" s="1"/>
  <c r="BM51"/>
  <c r="BL51"/>
  <c r="BK51"/>
  <c r="HK51" s="1"/>
  <c r="BJ51"/>
  <c r="HJ51" s="1"/>
  <c r="HX51" s="1"/>
  <c r="BI51"/>
  <c r="AD51"/>
  <c r="AE51" s="1"/>
  <c r="AC51"/>
  <c r="AB51"/>
  <c r="IR50"/>
  <c r="HY50"/>
  <c r="HT50"/>
  <c r="HP50"/>
  <c r="ID50" s="1"/>
  <c r="HL50"/>
  <c r="HZ50" s="1"/>
  <c r="EM50"/>
  <c r="EL50"/>
  <c r="CV50" s="1"/>
  <c r="IV50" s="1"/>
  <c r="EK50"/>
  <c r="EJ50"/>
  <c r="EI50"/>
  <c r="EH50"/>
  <c r="CR50" s="1"/>
  <c r="EG50"/>
  <c r="EF50"/>
  <c r="EE50"/>
  <c r="ED50"/>
  <c r="CN50" s="1"/>
  <c r="IN50" s="1"/>
  <c r="EC50"/>
  <c r="EB50"/>
  <c r="EA50"/>
  <c r="CU50"/>
  <c r="IU50" s="1"/>
  <c r="CT50"/>
  <c r="IT50" s="1"/>
  <c r="CQ50"/>
  <c r="IQ50" s="1"/>
  <c r="CP50"/>
  <c r="IP50" s="1"/>
  <c r="CM50"/>
  <c r="IM50" s="1"/>
  <c r="CL50"/>
  <c r="IL50" s="1"/>
  <c r="BU50"/>
  <c r="BT50"/>
  <c r="BS50"/>
  <c r="HS50" s="1"/>
  <c r="IG50" s="1"/>
  <c r="BR50"/>
  <c r="HR50" s="1"/>
  <c r="IF50" s="1"/>
  <c r="BQ50"/>
  <c r="BP50"/>
  <c r="BO50"/>
  <c r="HO50" s="1"/>
  <c r="IC50" s="1"/>
  <c r="BN50"/>
  <c r="HN50" s="1"/>
  <c r="IB50" s="1"/>
  <c r="BM50"/>
  <c r="BL50"/>
  <c r="BK50"/>
  <c r="HK50" s="1"/>
  <c r="BJ50"/>
  <c r="HJ50" s="1"/>
  <c r="HX50" s="1"/>
  <c r="BI50"/>
  <c r="AD50"/>
  <c r="AE50" s="1"/>
  <c r="AC50"/>
  <c r="AB50"/>
  <c r="IR49"/>
  <c r="HY49"/>
  <c r="HT49"/>
  <c r="HP49"/>
  <c r="ID49" s="1"/>
  <c r="HL49"/>
  <c r="HZ49" s="1"/>
  <c r="EM49"/>
  <c r="EL49"/>
  <c r="CV49" s="1"/>
  <c r="IV49" s="1"/>
  <c r="EK49"/>
  <c r="EJ49"/>
  <c r="EI49"/>
  <c r="EH49"/>
  <c r="CR49" s="1"/>
  <c r="EG49"/>
  <c r="EF49"/>
  <c r="EE49"/>
  <c r="ED49"/>
  <c r="CN49" s="1"/>
  <c r="IN49" s="1"/>
  <c r="EC49"/>
  <c r="EB49"/>
  <c r="EA49"/>
  <c r="CU49"/>
  <c r="IU49" s="1"/>
  <c r="CT49"/>
  <c r="IT49" s="1"/>
  <c r="CQ49"/>
  <c r="IQ49" s="1"/>
  <c r="CP49"/>
  <c r="IP49" s="1"/>
  <c r="CM49"/>
  <c r="IM49" s="1"/>
  <c r="CL49"/>
  <c r="IL49" s="1"/>
  <c r="BU49"/>
  <c r="BT49"/>
  <c r="BS49"/>
  <c r="HS49" s="1"/>
  <c r="IG49" s="1"/>
  <c r="BR49"/>
  <c r="HR49" s="1"/>
  <c r="IF49" s="1"/>
  <c r="BQ49"/>
  <c r="BP49"/>
  <c r="BO49"/>
  <c r="HO49" s="1"/>
  <c r="IC49" s="1"/>
  <c r="BN49"/>
  <c r="HN49" s="1"/>
  <c r="IB49" s="1"/>
  <c r="BM49"/>
  <c r="BL49"/>
  <c r="BK49"/>
  <c r="HK49" s="1"/>
  <c r="BJ49"/>
  <c r="HJ49" s="1"/>
  <c r="HX49" s="1"/>
  <c r="BI49"/>
  <c r="AD49"/>
  <c r="AE49" s="1"/>
  <c r="AC49"/>
  <c r="AB49"/>
  <c r="IR48"/>
  <c r="HY48"/>
  <c r="HT48"/>
  <c r="HP48"/>
  <c r="ID48" s="1"/>
  <c r="HL48"/>
  <c r="HZ48" s="1"/>
  <c r="EM48"/>
  <c r="EL48"/>
  <c r="CV48" s="1"/>
  <c r="IV48" s="1"/>
  <c r="EK48"/>
  <c r="EJ48"/>
  <c r="EI48"/>
  <c r="EH48"/>
  <c r="CR48" s="1"/>
  <c r="EG48"/>
  <c r="EF48"/>
  <c r="EE48"/>
  <c r="ED48"/>
  <c r="CN48" s="1"/>
  <c r="IN48" s="1"/>
  <c r="EC48"/>
  <c r="EB48"/>
  <c r="EA48"/>
  <c r="CU48"/>
  <c r="IU48" s="1"/>
  <c r="CT48"/>
  <c r="IT48" s="1"/>
  <c r="CQ48"/>
  <c r="IQ48" s="1"/>
  <c r="CP48"/>
  <c r="IP48" s="1"/>
  <c r="CM48"/>
  <c r="IM48" s="1"/>
  <c r="CL48"/>
  <c r="IL48" s="1"/>
  <c r="BU48"/>
  <c r="BT48"/>
  <c r="BS48"/>
  <c r="HS48" s="1"/>
  <c r="IG48" s="1"/>
  <c r="BR48"/>
  <c r="HR48" s="1"/>
  <c r="IF48" s="1"/>
  <c r="BQ48"/>
  <c r="BP48"/>
  <c r="BO48"/>
  <c r="HO48" s="1"/>
  <c r="IC48" s="1"/>
  <c r="BN48"/>
  <c r="HN48" s="1"/>
  <c r="IB48" s="1"/>
  <c r="BM48"/>
  <c r="BL48"/>
  <c r="BK48"/>
  <c r="HK48" s="1"/>
  <c r="BJ48"/>
  <c r="HJ48" s="1"/>
  <c r="HX48" s="1"/>
  <c r="BI48"/>
  <c r="AD48"/>
  <c r="AE48" s="1"/>
  <c r="AC48"/>
  <c r="AB48"/>
  <c r="IR47"/>
  <c r="HY47"/>
  <c r="HT47"/>
  <c r="HP47"/>
  <c r="ID47" s="1"/>
  <c r="HL47"/>
  <c r="HZ47" s="1"/>
  <c r="EM47"/>
  <c r="EL47"/>
  <c r="CV47" s="1"/>
  <c r="IV47" s="1"/>
  <c r="EK47"/>
  <c r="EJ47"/>
  <c r="EI47"/>
  <c r="EH47"/>
  <c r="CR47" s="1"/>
  <c r="EG47"/>
  <c r="EF47"/>
  <c r="EE47"/>
  <c r="ED47"/>
  <c r="CN47" s="1"/>
  <c r="IN47" s="1"/>
  <c r="EC47"/>
  <c r="EB47"/>
  <c r="EA47"/>
  <c r="CU47"/>
  <c r="IU47" s="1"/>
  <c r="CT47"/>
  <c r="IT47" s="1"/>
  <c r="CQ47"/>
  <c r="IQ47" s="1"/>
  <c r="CP47"/>
  <c r="IP47" s="1"/>
  <c r="CM47"/>
  <c r="IM47" s="1"/>
  <c r="CL47"/>
  <c r="IL47" s="1"/>
  <c r="BU47"/>
  <c r="BT47"/>
  <c r="BS47"/>
  <c r="HS47" s="1"/>
  <c r="IG47" s="1"/>
  <c r="BR47"/>
  <c r="HR47" s="1"/>
  <c r="IF47" s="1"/>
  <c r="BQ47"/>
  <c r="BP47"/>
  <c r="BO47"/>
  <c r="HO47" s="1"/>
  <c r="IC47" s="1"/>
  <c r="BN47"/>
  <c r="HN47" s="1"/>
  <c r="IB47" s="1"/>
  <c r="BM47"/>
  <c r="BL47"/>
  <c r="BK47"/>
  <c r="HK47" s="1"/>
  <c r="BJ47"/>
  <c r="HJ47" s="1"/>
  <c r="HX47" s="1"/>
  <c r="BI47"/>
  <c r="AD47"/>
  <c r="AE47" s="1"/>
  <c r="AC47"/>
  <c r="AB47"/>
  <c r="IR46"/>
  <c r="HY46"/>
  <c r="HT46"/>
  <c r="HP46"/>
  <c r="ID46" s="1"/>
  <c r="HL46"/>
  <c r="HZ46" s="1"/>
  <c r="EM46"/>
  <c r="EL46"/>
  <c r="CV46" s="1"/>
  <c r="IV46" s="1"/>
  <c r="EK46"/>
  <c r="EJ46"/>
  <c r="EI46"/>
  <c r="EH46"/>
  <c r="CR46" s="1"/>
  <c r="EG46"/>
  <c r="EF46"/>
  <c r="EE46"/>
  <c r="ED46"/>
  <c r="CN46" s="1"/>
  <c r="IN46" s="1"/>
  <c r="EC46"/>
  <c r="EB46"/>
  <c r="EA46"/>
  <c r="CU46"/>
  <c r="IU46" s="1"/>
  <c r="CT46"/>
  <c r="IT46" s="1"/>
  <c r="CQ46"/>
  <c r="IQ46" s="1"/>
  <c r="CP46"/>
  <c r="IP46" s="1"/>
  <c r="CM46"/>
  <c r="IM46" s="1"/>
  <c r="CL46"/>
  <c r="IL46" s="1"/>
  <c r="BU46"/>
  <c r="BT46"/>
  <c r="BS46"/>
  <c r="HS46" s="1"/>
  <c r="IG46" s="1"/>
  <c r="BR46"/>
  <c r="HR46" s="1"/>
  <c r="IF46" s="1"/>
  <c r="BQ46"/>
  <c r="BP46"/>
  <c r="BO46"/>
  <c r="HO46" s="1"/>
  <c r="IC46" s="1"/>
  <c r="BN46"/>
  <c r="HN46" s="1"/>
  <c r="IB46" s="1"/>
  <c r="BM46"/>
  <c r="BL46"/>
  <c r="BK46"/>
  <c r="HK46" s="1"/>
  <c r="BJ46"/>
  <c r="HJ46" s="1"/>
  <c r="HX46" s="1"/>
  <c r="BI46"/>
  <c r="AD46"/>
  <c r="AE46" s="1"/>
  <c r="AC46"/>
  <c r="AB46"/>
  <c r="IR45"/>
  <c r="HY45"/>
  <c r="HT45"/>
  <c r="HP45"/>
  <c r="ID45" s="1"/>
  <c r="HL45"/>
  <c r="HZ45" s="1"/>
  <c r="EM45"/>
  <c r="EL45"/>
  <c r="CV45" s="1"/>
  <c r="IV45" s="1"/>
  <c r="EK45"/>
  <c r="EJ45"/>
  <c r="EI45"/>
  <c r="EH45"/>
  <c r="CR45" s="1"/>
  <c r="EG45"/>
  <c r="EF45"/>
  <c r="EE45"/>
  <c r="ED45"/>
  <c r="CN45" s="1"/>
  <c r="IN45" s="1"/>
  <c r="EC45"/>
  <c r="EB45"/>
  <c r="EA45"/>
  <c r="CU45"/>
  <c r="IU45" s="1"/>
  <c r="CT45"/>
  <c r="IT45" s="1"/>
  <c r="CQ45"/>
  <c r="IQ45" s="1"/>
  <c r="CP45"/>
  <c r="IP45" s="1"/>
  <c r="CM45"/>
  <c r="IM45" s="1"/>
  <c r="CL45"/>
  <c r="IL45" s="1"/>
  <c r="BU45"/>
  <c r="BT45"/>
  <c r="BS45"/>
  <c r="HS45" s="1"/>
  <c r="IG45" s="1"/>
  <c r="BR45"/>
  <c r="HR45" s="1"/>
  <c r="IF45" s="1"/>
  <c r="BQ45"/>
  <c r="BP45"/>
  <c r="BO45"/>
  <c r="HO45" s="1"/>
  <c r="IC45" s="1"/>
  <c r="BN45"/>
  <c r="HN45" s="1"/>
  <c r="IB45" s="1"/>
  <c r="BM45"/>
  <c r="BL45"/>
  <c r="BK45"/>
  <c r="HK45" s="1"/>
  <c r="BJ45"/>
  <c r="HJ45" s="1"/>
  <c r="HX45" s="1"/>
  <c r="BI45"/>
  <c r="AD45"/>
  <c r="AE45" s="1"/>
  <c r="AC45"/>
  <c r="AB45"/>
  <c r="IR44"/>
  <c r="HY44"/>
  <c r="HT44"/>
  <c r="HP44"/>
  <c r="ID44" s="1"/>
  <c r="HL44"/>
  <c r="HZ44" s="1"/>
  <c r="EM44"/>
  <c r="EL44"/>
  <c r="CV44" s="1"/>
  <c r="IV44" s="1"/>
  <c r="EK44"/>
  <c r="EJ44"/>
  <c r="EI44"/>
  <c r="EH44"/>
  <c r="CR44" s="1"/>
  <c r="EG44"/>
  <c r="EF44"/>
  <c r="EE44"/>
  <c r="ED44"/>
  <c r="CN44" s="1"/>
  <c r="IN44" s="1"/>
  <c r="EC44"/>
  <c r="EB44"/>
  <c r="EA44"/>
  <c r="CU44"/>
  <c r="IU44" s="1"/>
  <c r="CT44"/>
  <c r="IT44" s="1"/>
  <c r="CQ44"/>
  <c r="IQ44" s="1"/>
  <c r="CP44"/>
  <c r="IP44" s="1"/>
  <c r="CM44"/>
  <c r="IM44" s="1"/>
  <c r="CL44"/>
  <c r="IL44" s="1"/>
  <c r="BU44"/>
  <c r="BT44"/>
  <c r="BS44"/>
  <c r="HS44" s="1"/>
  <c r="IG44" s="1"/>
  <c r="BR44"/>
  <c r="HR44" s="1"/>
  <c r="IF44" s="1"/>
  <c r="BQ44"/>
  <c r="BP44"/>
  <c r="BO44"/>
  <c r="HO44" s="1"/>
  <c r="IC44" s="1"/>
  <c r="BN44"/>
  <c r="HN44" s="1"/>
  <c r="IB44" s="1"/>
  <c r="BM44"/>
  <c r="BL44"/>
  <c r="BK44"/>
  <c r="HK44" s="1"/>
  <c r="BJ44"/>
  <c r="HJ44" s="1"/>
  <c r="HX44" s="1"/>
  <c r="BI44"/>
  <c r="AD44"/>
  <c r="AE44" s="1"/>
  <c r="AC44"/>
  <c r="AB44"/>
  <c r="IR43"/>
  <c r="HY43"/>
  <c r="HT43"/>
  <c r="HP43"/>
  <c r="ID43" s="1"/>
  <c r="HL43"/>
  <c r="HZ43" s="1"/>
  <c r="EM43"/>
  <c r="EL43"/>
  <c r="CV43" s="1"/>
  <c r="IV43" s="1"/>
  <c r="EK43"/>
  <c r="EJ43"/>
  <c r="EI43"/>
  <c r="EH43"/>
  <c r="CR43" s="1"/>
  <c r="EG43"/>
  <c r="EF43"/>
  <c r="EE43"/>
  <c r="ED43"/>
  <c r="CN43" s="1"/>
  <c r="IN43" s="1"/>
  <c r="EC43"/>
  <c r="EB43"/>
  <c r="EA43"/>
  <c r="CU43"/>
  <c r="IU43" s="1"/>
  <c r="CT43"/>
  <c r="IT43" s="1"/>
  <c r="CQ43"/>
  <c r="IQ43" s="1"/>
  <c r="CP43"/>
  <c r="IP43" s="1"/>
  <c r="CM43"/>
  <c r="IM43" s="1"/>
  <c r="CL43"/>
  <c r="IL43" s="1"/>
  <c r="BU43"/>
  <c r="BT43"/>
  <c r="BS43"/>
  <c r="HS43" s="1"/>
  <c r="IG43" s="1"/>
  <c r="BR43"/>
  <c r="HR43" s="1"/>
  <c r="IF43" s="1"/>
  <c r="BQ43"/>
  <c r="BP43"/>
  <c r="BO43"/>
  <c r="HO43" s="1"/>
  <c r="IC43" s="1"/>
  <c r="BN43"/>
  <c r="HN43" s="1"/>
  <c r="IB43" s="1"/>
  <c r="BM43"/>
  <c r="BL43"/>
  <c r="BK43"/>
  <c r="HK43" s="1"/>
  <c r="BJ43"/>
  <c r="HJ43" s="1"/>
  <c r="HX43" s="1"/>
  <c r="BI43"/>
  <c r="AD43"/>
  <c r="AE43" s="1"/>
  <c r="AC43"/>
  <c r="AB43"/>
  <c r="IR42"/>
  <c r="HY42"/>
  <c r="HT42"/>
  <c r="HP42"/>
  <c r="ID42" s="1"/>
  <c r="HL42"/>
  <c r="HZ42" s="1"/>
  <c r="EM42"/>
  <c r="EL42"/>
  <c r="CV42" s="1"/>
  <c r="IV42" s="1"/>
  <c r="EK42"/>
  <c r="EJ42"/>
  <c r="EI42"/>
  <c r="EH42"/>
  <c r="CR42" s="1"/>
  <c r="EG42"/>
  <c r="EF42"/>
  <c r="EE42"/>
  <c r="ED42"/>
  <c r="CN42" s="1"/>
  <c r="IN42" s="1"/>
  <c r="EC42"/>
  <c r="EB42"/>
  <c r="EA42"/>
  <c r="CU42"/>
  <c r="IU42" s="1"/>
  <c r="CT42"/>
  <c r="IT42" s="1"/>
  <c r="CQ42"/>
  <c r="IQ42" s="1"/>
  <c r="CP42"/>
  <c r="IP42" s="1"/>
  <c r="CM42"/>
  <c r="IM42" s="1"/>
  <c r="CL42"/>
  <c r="IL42" s="1"/>
  <c r="BU42"/>
  <c r="BT42"/>
  <c r="BS42"/>
  <c r="HS42" s="1"/>
  <c r="IG42" s="1"/>
  <c r="BR42"/>
  <c r="HR42" s="1"/>
  <c r="IF42" s="1"/>
  <c r="BQ42"/>
  <c r="BP42"/>
  <c r="BO42"/>
  <c r="HO42" s="1"/>
  <c r="IC42" s="1"/>
  <c r="BN42"/>
  <c r="HN42" s="1"/>
  <c r="IB42" s="1"/>
  <c r="BM42"/>
  <c r="BL42"/>
  <c r="BK42"/>
  <c r="HK42" s="1"/>
  <c r="BJ42"/>
  <c r="HJ42" s="1"/>
  <c r="HX42" s="1"/>
  <c r="BI42"/>
  <c r="AD42"/>
  <c r="AE42" s="1"/>
  <c r="AC42"/>
  <c r="AB42"/>
  <c r="IR41"/>
  <c r="HY41"/>
  <c r="HT41"/>
  <c r="HP41"/>
  <c r="ID41" s="1"/>
  <c r="HL41"/>
  <c r="HZ41" s="1"/>
  <c r="EM41"/>
  <c r="EL41"/>
  <c r="CV41" s="1"/>
  <c r="IV41" s="1"/>
  <c r="EK41"/>
  <c r="EJ41"/>
  <c r="EI41"/>
  <c r="EH41"/>
  <c r="CR41" s="1"/>
  <c r="EG41"/>
  <c r="EF41"/>
  <c r="EE41"/>
  <c r="ED41"/>
  <c r="CN41" s="1"/>
  <c r="IN41" s="1"/>
  <c r="EC41"/>
  <c r="EB41"/>
  <c r="EA41"/>
  <c r="CU41"/>
  <c r="IU41" s="1"/>
  <c r="CT41"/>
  <c r="IT41" s="1"/>
  <c r="CQ41"/>
  <c r="IQ41" s="1"/>
  <c r="CP41"/>
  <c r="IP41" s="1"/>
  <c r="CM41"/>
  <c r="IM41" s="1"/>
  <c r="CL41"/>
  <c r="IL41" s="1"/>
  <c r="BU41"/>
  <c r="BT41"/>
  <c r="BS41"/>
  <c r="HS41" s="1"/>
  <c r="IG41" s="1"/>
  <c r="BR41"/>
  <c r="HR41" s="1"/>
  <c r="IF41" s="1"/>
  <c r="BQ41"/>
  <c r="BP41"/>
  <c r="BO41"/>
  <c r="HO41" s="1"/>
  <c r="IC41" s="1"/>
  <c r="BN41"/>
  <c r="HN41" s="1"/>
  <c r="IB41" s="1"/>
  <c r="BM41"/>
  <c r="BL41"/>
  <c r="BK41"/>
  <c r="HK41" s="1"/>
  <c r="BJ41"/>
  <c r="HJ41" s="1"/>
  <c r="HX41" s="1"/>
  <c r="BI41"/>
  <c r="AD41"/>
  <c r="AE41" s="1"/>
  <c r="AC41"/>
  <c r="AB41"/>
  <c r="IR40"/>
  <c r="HY40"/>
  <c r="HT40"/>
  <c r="HP40"/>
  <c r="ID40" s="1"/>
  <c r="HL40"/>
  <c r="HZ40" s="1"/>
  <c r="EM40"/>
  <c r="EL40"/>
  <c r="CV40" s="1"/>
  <c r="IV40" s="1"/>
  <c r="EK40"/>
  <c r="EJ40"/>
  <c r="EI40"/>
  <c r="EH40"/>
  <c r="CR40" s="1"/>
  <c r="EG40"/>
  <c r="EF40"/>
  <c r="EE40"/>
  <c r="ED40"/>
  <c r="CN40" s="1"/>
  <c r="IN40" s="1"/>
  <c r="EC40"/>
  <c r="EB40"/>
  <c r="EA40"/>
  <c r="CU40"/>
  <c r="IU40" s="1"/>
  <c r="CT40"/>
  <c r="IT40" s="1"/>
  <c r="CQ40"/>
  <c r="IQ40" s="1"/>
  <c r="CP40"/>
  <c r="IP40" s="1"/>
  <c r="CM40"/>
  <c r="IM40" s="1"/>
  <c r="CL40"/>
  <c r="IL40" s="1"/>
  <c r="BU40"/>
  <c r="BT40"/>
  <c r="BS40"/>
  <c r="HS40" s="1"/>
  <c r="IG40" s="1"/>
  <c r="BR40"/>
  <c r="HR40" s="1"/>
  <c r="IF40" s="1"/>
  <c r="BQ40"/>
  <c r="BP40"/>
  <c r="BO40"/>
  <c r="HO40" s="1"/>
  <c r="IC40" s="1"/>
  <c r="BN40"/>
  <c r="HN40" s="1"/>
  <c r="IB40" s="1"/>
  <c r="BM40"/>
  <c r="BL40"/>
  <c r="BK40"/>
  <c r="HK40" s="1"/>
  <c r="BJ40"/>
  <c r="HJ40" s="1"/>
  <c r="HX40" s="1"/>
  <c r="BI40"/>
  <c r="AD40"/>
  <c r="AC40"/>
  <c r="AB40"/>
  <c r="IR39"/>
  <c r="HY39"/>
  <c r="HT39"/>
  <c r="HP39"/>
  <c r="ID39" s="1"/>
  <c r="HL39"/>
  <c r="HZ39" s="1"/>
  <c r="EM39"/>
  <c r="EL39"/>
  <c r="CV39" s="1"/>
  <c r="IV39" s="1"/>
  <c r="EK39"/>
  <c r="EJ39"/>
  <c r="EI39"/>
  <c r="EH39"/>
  <c r="CR39" s="1"/>
  <c r="EG39"/>
  <c r="EF39"/>
  <c r="EE39"/>
  <c r="ED39"/>
  <c r="CN39" s="1"/>
  <c r="IN39" s="1"/>
  <c r="EC39"/>
  <c r="EB39"/>
  <c r="EA39"/>
  <c r="CU39"/>
  <c r="IU39" s="1"/>
  <c r="CT39"/>
  <c r="IT39" s="1"/>
  <c r="CQ39"/>
  <c r="IQ39" s="1"/>
  <c r="CP39"/>
  <c r="IP39" s="1"/>
  <c r="CM39"/>
  <c r="IM39" s="1"/>
  <c r="CL39"/>
  <c r="IL39" s="1"/>
  <c r="BU39"/>
  <c r="BT39"/>
  <c r="BS39"/>
  <c r="HS39" s="1"/>
  <c r="IG39" s="1"/>
  <c r="BR39"/>
  <c r="HR39" s="1"/>
  <c r="IF39" s="1"/>
  <c r="BQ39"/>
  <c r="BP39"/>
  <c r="BO39"/>
  <c r="HO39" s="1"/>
  <c r="IC39" s="1"/>
  <c r="BN39"/>
  <c r="HN39" s="1"/>
  <c r="IB39" s="1"/>
  <c r="BM39"/>
  <c r="BL39"/>
  <c r="BK39"/>
  <c r="HK39" s="1"/>
  <c r="BJ39"/>
  <c r="HJ39" s="1"/>
  <c r="HX39" s="1"/>
  <c r="BI39"/>
  <c r="AD39"/>
  <c r="AE39" s="1"/>
  <c r="AC39"/>
  <c r="AB39"/>
  <c r="IR38"/>
  <c r="HY38"/>
  <c r="HT38"/>
  <c r="HP38"/>
  <c r="ID38" s="1"/>
  <c r="HL38"/>
  <c r="HZ38" s="1"/>
  <c r="EM38"/>
  <c r="EL38"/>
  <c r="CV38" s="1"/>
  <c r="IV38" s="1"/>
  <c r="EK38"/>
  <c r="EJ38"/>
  <c r="EI38"/>
  <c r="EH38"/>
  <c r="CR38" s="1"/>
  <c r="EG38"/>
  <c r="EF38"/>
  <c r="EE38"/>
  <c r="ED38"/>
  <c r="CN38" s="1"/>
  <c r="IN38" s="1"/>
  <c r="EC38"/>
  <c r="EB38"/>
  <c r="EA38"/>
  <c r="CU38"/>
  <c r="IU38" s="1"/>
  <c r="CT38"/>
  <c r="IT38" s="1"/>
  <c r="CQ38"/>
  <c r="IQ38" s="1"/>
  <c r="CP38"/>
  <c r="IP38" s="1"/>
  <c r="CM38"/>
  <c r="IM38" s="1"/>
  <c r="CL38"/>
  <c r="IL38" s="1"/>
  <c r="BU38"/>
  <c r="BT38"/>
  <c r="BS38"/>
  <c r="HS38" s="1"/>
  <c r="IG38" s="1"/>
  <c r="BR38"/>
  <c r="HR38" s="1"/>
  <c r="IF38" s="1"/>
  <c r="BQ38"/>
  <c r="BP38"/>
  <c r="BO38"/>
  <c r="HO38" s="1"/>
  <c r="IC38" s="1"/>
  <c r="BN38"/>
  <c r="HN38" s="1"/>
  <c r="IB38" s="1"/>
  <c r="BM38"/>
  <c r="BL38"/>
  <c r="BK38"/>
  <c r="HK38" s="1"/>
  <c r="BJ38"/>
  <c r="HJ38" s="1"/>
  <c r="HX38" s="1"/>
  <c r="BI38"/>
  <c r="AD38"/>
  <c r="AE38" s="1"/>
  <c r="AC38"/>
  <c r="AB38"/>
  <c r="IR37"/>
  <c r="HY37"/>
  <c r="HT37"/>
  <c r="HP37"/>
  <c r="ID37" s="1"/>
  <c r="HL37"/>
  <c r="HZ37" s="1"/>
  <c r="EM37"/>
  <c r="EL37"/>
  <c r="CV37" s="1"/>
  <c r="IV37" s="1"/>
  <c r="EK37"/>
  <c r="EJ37"/>
  <c r="EI37"/>
  <c r="EH37"/>
  <c r="CR37" s="1"/>
  <c r="EG37"/>
  <c r="EF37"/>
  <c r="EE37"/>
  <c r="ED37"/>
  <c r="CN37" s="1"/>
  <c r="IN37" s="1"/>
  <c r="EC37"/>
  <c r="EB37"/>
  <c r="EA37"/>
  <c r="CU37"/>
  <c r="IU37" s="1"/>
  <c r="CT37"/>
  <c r="IT37" s="1"/>
  <c r="CQ37"/>
  <c r="IQ37" s="1"/>
  <c r="CP37"/>
  <c r="IP37" s="1"/>
  <c r="CM37"/>
  <c r="IM37" s="1"/>
  <c r="CL37"/>
  <c r="IL37" s="1"/>
  <c r="BU37"/>
  <c r="BT37"/>
  <c r="BS37"/>
  <c r="HS37" s="1"/>
  <c r="IG37" s="1"/>
  <c r="BR37"/>
  <c r="HR37" s="1"/>
  <c r="IF37" s="1"/>
  <c r="BQ37"/>
  <c r="BP37"/>
  <c r="BO37"/>
  <c r="HO37" s="1"/>
  <c r="IC37" s="1"/>
  <c r="BN37"/>
  <c r="HN37" s="1"/>
  <c r="IB37" s="1"/>
  <c r="BM37"/>
  <c r="BL37"/>
  <c r="BK37"/>
  <c r="HK37" s="1"/>
  <c r="BJ37"/>
  <c r="HJ37" s="1"/>
  <c r="HX37" s="1"/>
  <c r="BI37"/>
  <c r="AD37"/>
  <c r="AE37" s="1"/>
  <c r="AC37"/>
  <c r="AB37"/>
  <c r="IR36"/>
  <c r="HY36"/>
  <c r="HT36"/>
  <c r="HP36"/>
  <c r="ID36" s="1"/>
  <c r="HL36"/>
  <c r="HZ36" s="1"/>
  <c r="EM36"/>
  <c r="EL36"/>
  <c r="CV36" s="1"/>
  <c r="IV36" s="1"/>
  <c r="EK36"/>
  <c r="EJ36"/>
  <c r="EI36"/>
  <c r="EH36"/>
  <c r="CR36" s="1"/>
  <c r="EG36"/>
  <c r="EF36"/>
  <c r="EE36"/>
  <c r="ED36"/>
  <c r="CN36" s="1"/>
  <c r="IN36" s="1"/>
  <c r="EC36"/>
  <c r="EB36"/>
  <c r="EA36"/>
  <c r="CU36"/>
  <c r="IU36" s="1"/>
  <c r="CT36"/>
  <c r="IT36" s="1"/>
  <c r="CQ36"/>
  <c r="IQ36" s="1"/>
  <c r="CP36"/>
  <c r="IP36" s="1"/>
  <c r="CM36"/>
  <c r="IM36" s="1"/>
  <c r="CL36"/>
  <c r="IL36" s="1"/>
  <c r="BU36"/>
  <c r="BT36"/>
  <c r="BS36"/>
  <c r="HS36" s="1"/>
  <c r="IG36" s="1"/>
  <c r="BR36"/>
  <c r="HR36" s="1"/>
  <c r="IF36" s="1"/>
  <c r="BQ36"/>
  <c r="BP36"/>
  <c r="BO36"/>
  <c r="HO36" s="1"/>
  <c r="IC36" s="1"/>
  <c r="BN36"/>
  <c r="HN36" s="1"/>
  <c r="IB36" s="1"/>
  <c r="BM36"/>
  <c r="BL36"/>
  <c r="BK36"/>
  <c r="HK36" s="1"/>
  <c r="BJ36"/>
  <c r="HJ36" s="1"/>
  <c r="HX36" s="1"/>
  <c r="BI36"/>
  <c r="AD36"/>
  <c r="AC36"/>
  <c r="AB36"/>
  <c r="IR35"/>
  <c r="HY35"/>
  <c r="HT35"/>
  <c r="HP35"/>
  <c r="ID35" s="1"/>
  <c r="HL35"/>
  <c r="HZ35" s="1"/>
  <c r="EM35"/>
  <c r="EL35"/>
  <c r="CV35" s="1"/>
  <c r="IV35" s="1"/>
  <c r="EK35"/>
  <c r="EJ35"/>
  <c r="EI35"/>
  <c r="EH35"/>
  <c r="CR35" s="1"/>
  <c r="EG35"/>
  <c r="EF35"/>
  <c r="EE35"/>
  <c r="ED35"/>
  <c r="CN35" s="1"/>
  <c r="IN35" s="1"/>
  <c r="EC35"/>
  <c r="EB35"/>
  <c r="EA35"/>
  <c r="CU35"/>
  <c r="IU35" s="1"/>
  <c r="CT35"/>
  <c r="IT35" s="1"/>
  <c r="CQ35"/>
  <c r="IQ35" s="1"/>
  <c r="CP35"/>
  <c r="IP35" s="1"/>
  <c r="CM35"/>
  <c r="IM35" s="1"/>
  <c r="CL35"/>
  <c r="IL35" s="1"/>
  <c r="BU35"/>
  <c r="BT35"/>
  <c r="BS35"/>
  <c r="HS35" s="1"/>
  <c r="IG35" s="1"/>
  <c r="BR35"/>
  <c r="HR35" s="1"/>
  <c r="IF35" s="1"/>
  <c r="BQ35"/>
  <c r="BP35"/>
  <c r="BO35"/>
  <c r="HO35" s="1"/>
  <c r="IC35" s="1"/>
  <c r="BN35"/>
  <c r="HN35" s="1"/>
  <c r="IB35" s="1"/>
  <c r="BM35"/>
  <c r="BL35"/>
  <c r="BK35"/>
  <c r="HK35" s="1"/>
  <c r="BJ35"/>
  <c r="HJ35" s="1"/>
  <c r="HX35" s="1"/>
  <c r="BI35"/>
  <c r="AD35"/>
  <c r="AE35" s="1"/>
  <c r="AC35"/>
  <c r="AB35"/>
  <c r="IR34"/>
  <c r="HY34"/>
  <c r="HT34"/>
  <c r="HP34"/>
  <c r="ID34" s="1"/>
  <c r="HL34"/>
  <c r="HZ34" s="1"/>
  <c r="EM34"/>
  <c r="EL34"/>
  <c r="CV34" s="1"/>
  <c r="IV34" s="1"/>
  <c r="EK34"/>
  <c r="EJ34"/>
  <c r="EI34"/>
  <c r="EH34"/>
  <c r="CR34" s="1"/>
  <c r="EG34"/>
  <c r="EF34"/>
  <c r="EE34"/>
  <c r="ED34"/>
  <c r="CN34" s="1"/>
  <c r="IN34" s="1"/>
  <c r="EC34"/>
  <c r="EB34"/>
  <c r="EA34"/>
  <c r="CU34"/>
  <c r="IU34" s="1"/>
  <c r="CT34"/>
  <c r="IT34" s="1"/>
  <c r="CQ34"/>
  <c r="IQ34" s="1"/>
  <c r="CP34"/>
  <c r="IP34" s="1"/>
  <c r="CM34"/>
  <c r="IM34" s="1"/>
  <c r="CL34"/>
  <c r="IL34" s="1"/>
  <c r="BU34"/>
  <c r="BT34"/>
  <c r="BS34"/>
  <c r="HS34" s="1"/>
  <c r="IG34" s="1"/>
  <c r="BR34"/>
  <c r="HR34" s="1"/>
  <c r="IF34" s="1"/>
  <c r="BQ34"/>
  <c r="BP34"/>
  <c r="BO34"/>
  <c r="HO34" s="1"/>
  <c r="IC34" s="1"/>
  <c r="BN34"/>
  <c r="HN34" s="1"/>
  <c r="IB34" s="1"/>
  <c r="BM34"/>
  <c r="BL34"/>
  <c r="BK34"/>
  <c r="HK34" s="1"/>
  <c r="BJ34"/>
  <c r="HJ34" s="1"/>
  <c r="HX34" s="1"/>
  <c r="BI34"/>
  <c r="AD34"/>
  <c r="AE34" s="1"/>
  <c r="AC34"/>
  <c r="AB34"/>
  <c r="IR33"/>
  <c r="HY33"/>
  <c r="HT33"/>
  <c r="HP33"/>
  <c r="ID33" s="1"/>
  <c r="HL33"/>
  <c r="HZ33" s="1"/>
  <c r="EM33"/>
  <c r="EL33"/>
  <c r="CV33" s="1"/>
  <c r="IV33" s="1"/>
  <c r="EK33"/>
  <c r="EJ33"/>
  <c r="EI33"/>
  <c r="EH33"/>
  <c r="CR33" s="1"/>
  <c r="EG33"/>
  <c r="EF33"/>
  <c r="EE33"/>
  <c r="ED33"/>
  <c r="CN33" s="1"/>
  <c r="IN33" s="1"/>
  <c r="EC33"/>
  <c r="EB33"/>
  <c r="EA33"/>
  <c r="CU33"/>
  <c r="IU33" s="1"/>
  <c r="CT33"/>
  <c r="IT33" s="1"/>
  <c r="CQ33"/>
  <c r="IQ33" s="1"/>
  <c r="CP33"/>
  <c r="IP33" s="1"/>
  <c r="CM33"/>
  <c r="IM33" s="1"/>
  <c r="CL33"/>
  <c r="IL33" s="1"/>
  <c r="BU33"/>
  <c r="BT33"/>
  <c r="BS33"/>
  <c r="HS33" s="1"/>
  <c r="IG33" s="1"/>
  <c r="BR33"/>
  <c r="HR33" s="1"/>
  <c r="IF33" s="1"/>
  <c r="BQ33"/>
  <c r="BP33"/>
  <c r="BO33"/>
  <c r="HO33" s="1"/>
  <c r="IC33" s="1"/>
  <c r="BN33"/>
  <c r="HN33" s="1"/>
  <c r="IB33" s="1"/>
  <c r="BM33"/>
  <c r="BL33"/>
  <c r="BK33"/>
  <c r="HK33" s="1"/>
  <c r="BJ33"/>
  <c r="HJ33" s="1"/>
  <c r="HX33" s="1"/>
  <c r="BI33"/>
  <c r="AD33"/>
  <c r="AE33" s="1"/>
  <c r="AC33"/>
  <c r="AB33"/>
  <c r="IR32"/>
  <c r="HY32"/>
  <c r="HT32"/>
  <c r="HP32"/>
  <c r="ID32" s="1"/>
  <c r="HL32"/>
  <c r="HZ32" s="1"/>
  <c r="EM32"/>
  <c r="EL32"/>
  <c r="CV32" s="1"/>
  <c r="IV32" s="1"/>
  <c r="EK32"/>
  <c r="EJ32"/>
  <c r="EI32"/>
  <c r="EH32"/>
  <c r="CR32" s="1"/>
  <c r="EG32"/>
  <c r="EF32"/>
  <c r="EE32"/>
  <c r="ED32"/>
  <c r="CN32" s="1"/>
  <c r="IN32" s="1"/>
  <c r="EC32"/>
  <c r="EB32"/>
  <c r="EA32"/>
  <c r="CU32"/>
  <c r="IU32" s="1"/>
  <c r="CT32"/>
  <c r="IT32" s="1"/>
  <c r="CQ32"/>
  <c r="IQ32" s="1"/>
  <c r="CP32"/>
  <c r="IP32" s="1"/>
  <c r="CM32"/>
  <c r="IM32" s="1"/>
  <c r="CL32"/>
  <c r="IL32" s="1"/>
  <c r="BU32"/>
  <c r="BT32"/>
  <c r="BS32"/>
  <c r="HS32" s="1"/>
  <c r="IG32" s="1"/>
  <c r="BR32"/>
  <c r="HR32" s="1"/>
  <c r="IF32" s="1"/>
  <c r="BQ32"/>
  <c r="BP32"/>
  <c r="BO32"/>
  <c r="HO32" s="1"/>
  <c r="IC32" s="1"/>
  <c r="BN32"/>
  <c r="HN32" s="1"/>
  <c r="IB32" s="1"/>
  <c r="BM32"/>
  <c r="BL32"/>
  <c r="BK32"/>
  <c r="HK32" s="1"/>
  <c r="BJ32"/>
  <c r="HJ32" s="1"/>
  <c r="HX32" s="1"/>
  <c r="BI32"/>
  <c r="AD32"/>
  <c r="AE32" s="1"/>
  <c r="AC32"/>
  <c r="AB32"/>
  <c r="IS31"/>
  <c r="HZ31"/>
  <c r="HU31"/>
  <c r="HQ31"/>
  <c r="IE31" s="1"/>
  <c r="HM31"/>
  <c r="IA31" s="1"/>
  <c r="HI31"/>
  <c r="HW31" s="1"/>
  <c r="EM31"/>
  <c r="CW31" s="1"/>
  <c r="IW31" s="1"/>
  <c r="EL31"/>
  <c r="EK31"/>
  <c r="EJ31"/>
  <c r="EI31"/>
  <c r="CS31" s="1"/>
  <c r="EH31"/>
  <c r="EG31"/>
  <c r="EF31"/>
  <c r="EE31"/>
  <c r="CO31" s="1"/>
  <c r="IO31" s="1"/>
  <c r="ED31"/>
  <c r="EC31"/>
  <c r="EB31"/>
  <c r="EA31"/>
  <c r="CK31" s="1"/>
  <c r="IK31" s="1"/>
  <c r="CV31"/>
  <c r="IV31" s="1"/>
  <c r="CU31"/>
  <c r="IU31" s="1"/>
  <c r="CR31"/>
  <c r="IR31" s="1"/>
  <c r="CQ31"/>
  <c r="IQ31" s="1"/>
  <c r="CN31"/>
  <c r="IN31" s="1"/>
  <c r="CM31"/>
  <c r="IM31" s="1"/>
  <c r="BU31"/>
  <c r="BT31"/>
  <c r="HT31" s="1"/>
  <c r="BS31"/>
  <c r="HS31" s="1"/>
  <c r="IG31" s="1"/>
  <c r="BR31"/>
  <c r="BQ31"/>
  <c r="BP31"/>
  <c r="HP31" s="1"/>
  <c r="ID31" s="1"/>
  <c r="BO31"/>
  <c r="HO31" s="1"/>
  <c r="IC31" s="1"/>
  <c r="BN31"/>
  <c r="BM31"/>
  <c r="BL31"/>
  <c r="HL31" s="1"/>
  <c r="BK31"/>
  <c r="HK31" s="1"/>
  <c r="HY31" s="1"/>
  <c r="BJ31"/>
  <c r="BI31"/>
  <c r="AE31"/>
  <c r="AD31"/>
  <c r="AC31"/>
  <c r="AB31"/>
  <c r="HK30"/>
  <c r="HY30" s="1"/>
  <c r="EM30"/>
  <c r="EL30"/>
  <c r="CV30" s="1"/>
  <c r="IV30" s="1"/>
  <c r="EK30"/>
  <c r="HS30" s="1"/>
  <c r="IG30" s="1"/>
  <c r="EJ30"/>
  <c r="CT30" s="1"/>
  <c r="IT30" s="1"/>
  <c r="EI30"/>
  <c r="EH30"/>
  <c r="EG30"/>
  <c r="HO30" s="1"/>
  <c r="IC30" s="1"/>
  <c r="EF30"/>
  <c r="CP30" s="1"/>
  <c r="IP30" s="1"/>
  <c r="EE30"/>
  <c r="ED30"/>
  <c r="CN30" s="1"/>
  <c r="IN30" s="1"/>
  <c r="EC30"/>
  <c r="EB30"/>
  <c r="CL30" s="1"/>
  <c r="IL30" s="1"/>
  <c r="EA30"/>
  <c r="CW30"/>
  <c r="IW30" s="1"/>
  <c r="CU30"/>
  <c r="IU30" s="1"/>
  <c r="CS30"/>
  <c r="IS30" s="1"/>
  <c r="CR30"/>
  <c r="IR30" s="1"/>
  <c r="CQ30"/>
  <c r="IQ30" s="1"/>
  <c r="CO30"/>
  <c r="IO30" s="1"/>
  <c r="CM30"/>
  <c r="IM30" s="1"/>
  <c r="CK30"/>
  <c r="IK30" s="1"/>
  <c r="BU30"/>
  <c r="HU30" s="1"/>
  <c r="BT30"/>
  <c r="HT30" s="1"/>
  <c r="BS30"/>
  <c r="BR30"/>
  <c r="BQ30"/>
  <c r="HQ30" s="1"/>
  <c r="IE30" s="1"/>
  <c r="BP30"/>
  <c r="HP30" s="1"/>
  <c r="ID30" s="1"/>
  <c r="BO30"/>
  <c r="BN30"/>
  <c r="BM30"/>
  <c r="HM30" s="1"/>
  <c r="IA30" s="1"/>
  <c r="BL30"/>
  <c r="HL30" s="1"/>
  <c r="HZ30" s="1"/>
  <c r="BK30"/>
  <c r="BJ30"/>
  <c r="HJ30" s="1"/>
  <c r="HX30" s="1"/>
  <c r="BI30"/>
  <c r="HI30" s="1"/>
  <c r="HW30" s="1"/>
  <c r="AD30"/>
  <c r="AC30"/>
  <c r="AB30"/>
  <c r="AE30" s="1"/>
  <c r="IQ29"/>
  <c r="IN29"/>
  <c r="IM29"/>
  <c r="IF29"/>
  <c r="HT29"/>
  <c r="HR29"/>
  <c r="HO29"/>
  <c r="IC29" s="1"/>
  <c r="HN29"/>
  <c r="IB29" s="1"/>
  <c r="HJ29"/>
  <c r="HX29" s="1"/>
  <c r="EM29"/>
  <c r="EL29"/>
  <c r="CV29" s="1"/>
  <c r="IV29" s="1"/>
  <c r="EK29"/>
  <c r="CU29" s="1"/>
  <c r="IU29" s="1"/>
  <c r="EJ29"/>
  <c r="EI29"/>
  <c r="EH29"/>
  <c r="HP29" s="1"/>
  <c r="ID29" s="1"/>
  <c r="EG29"/>
  <c r="CQ29" s="1"/>
  <c r="EF29"/>
  <c r="EE29"/>
  <c r="ED29"/>
  <c r="HL29" s="1"/>
  <c r="HZ29" s="1"/>
  <c r="EC29"/>
  <c r="CM29" s="1"/>
  <c r="EB29"/>
  <c r="EA29"/>
  <c r="CK29" s="1"/>
  <c r="IK29" s="1"/>
  <c r="CW29"/>
  <c r="IW29" s="1"/>
  <c r="CT29"/>
  <c r="IT29" s="1"/>
  <c r="CS29"/>
  <c r="IS29" s="1"/>
  <c r="CR29"/>
  <c r="IR29" s="1"/>
  <c r="CP29"/>
  <c r="IP29" s="1"/>
  <c r="CO29"/>
  <c r="IO29" s="1"/>
  <c r="CN29"/>
  <c r="CL29"/>
  <c r="IL29" s="1"/>
  <c r="BU29"/>
  <c r="HU29" s="1"/>
  <c r="BT29"/>
  <c r="BS29"/>
  <c r="HS29" s="1"/>
  <c r="IG29" s="1"/>
  <c r="BR29"/>
  <c r="BQ29"/>
  <c r="HQ29" s="1"/>
  <c r="IE29" s="1"/>
  <c r="BP29"/>
  <c r="BO29"/>
  <c r="BN29"/>
  <c r="BM29"/>
  <c r="HM29" s="1"/>
  <c r="IA29" s="1"/>
  <c r="BL29"/>
  <c r="BK29"/>
  <c r="HK29" s="1"/>
  <c r="HY29" s="1"/>
  <c r="BJ29"/>
  <c r="BI29"/>
  <c r="HI29" s="1"/>
  <c r="HW29" s="1"/>
  <c r="AD29"/>
  <c r="AC29"/>
  <c r="AB29"/>
  <c r="IR28"/>
  <c r="HS28"/>
  <c r="IG28" s="1"/>
  <c r="EM28"/>
  <c r="HU28" s="1"/>
  <c r="EL28"/>
  <c r="CV28" s="1"/>
  <c r="IV28" s="1"/>
  <c r="EK28"/>
  <c r="EJ28"/>
  <c r="EI28"/>
  <c r="HQ28" s="1"/>
  <c r="IE28" s="1"/>
  <c r="EH28"/>
  <c r="CR28" s="1"/>
  <c r="EG28"/>
  <c r="EF28"/>
  <c r="EE28"/>
  <c r="HM28" s="1"/>
  <c r="IA28" s="1"/>
  <c r="ED28"/>
  <c r="CN28" s="1"/>
  <c r="IN28" s="1"/>
  <c r="EC28"/>
  <c r="EB28"/>
  <c r="EA28"/>
  <c r="CK28" s="1"/>
  <c r="IK28" s="1"/>
  <c r="CU28"/>
  <c r="IU28" s="1"/>
  <c r="CT28"/>
  <c r="IT28" s="1"/>
  <c r="CS28"/>
  <c r="IS28" s="1"/>
  <c r="CQ28"/>
  <c r="IQ28" s="1"/>
  <c r="CP28"/>
  <c r="IP28" s="1"/>
  <c r="CM28"/>
  <c r="IM28" s="1"/>
  <c r="CL28"/>
  <c r="IL28" s="1"/>
  <c r="BU28"/>
  <c r="BT28"/>
  <c r="HT28" s="1"/>
  <c r="BS28"/>
  <c r="BR28"/>
  <c r="HR28" s="1"/>
  <c r="IF28" s="1"/>
  <c r="BQ28"/>
  <c r="BP28"/>
  <c r="HP28" s="1"/>
  <c r="ID28" s="1"/>
  <c r="BO28"/>
  <c r="HO28" s="1"/>
  <c r="IC28" s="1"/>
  <c r="BN28"/>
  <c r="HN28" s="1"/>
  <c r="IB28" s="1"/>
  <c r="BM28"/>
  <c r="BL28"/>
  <c r="HL28" s="1"/>
  <c r="HZ28" s="1"/>
  <c r="BK28"/>
  <c r="HK28" s="1"/>
  <c r="HY28" s="1"/>
  <c r="BJ28"/>
  <c r="HJ28" s="1"/>
  <c r="HX28" s="1"/>
  <c r="BI28"/>
  <c r="AE28"/>
  <c r="AD28"/>
  <c r="AC28"/>
  <c r="AB28"/>
  <c r="IS27"/>
  <c r="HI27"/>
  <c r="HW27" s="1"/>
  <c r="EM27"/>
  <c r="CW27" s="1"/>
  <c r="IW27" s="1"/>
  <c r="EL27"/>
  <c r="EK27"/>
  <c r="EJ27"/>
  <c r="HR27" s="1"/>
  <c r="IF27" s="1"/>
  <c r="EI27"/>
  <c r="CS27" s="1"/>
  <c r="EH27"/>
  <c r="EG27"/>
  <c r="EF27"/>
  <c r="HN27" s="1"/>
  <c r="IB27" s="1"/>
  <c r="EE27"/>
  <c r="CO27" s="1"/>
  <c r="IO27" s="1"/>
  <c r="ED27"/>
  <c r="EC27"/>
  <c r="EB27"/>
  <c r="CL27" s="1"/>
  <c r="IL27" s="1"/>
  <c r="EA27"/>
  <c r="CK27" s="1"/>
  <c r="IK27" s="1"/>
  <c r="CV27"/>
  <c r="IV27" s="1"/>
  <c r="CU27"/>
  <c r="IU27" s="1"/>
  <c r="CT27"/>
  <c r="IT27" s="1"/>
  <c r="CR27"/>
  <c r="IR27" s="1"/>
  <c r="CQ27"/>
  <c r="IQ27" s="1"/>
  <c r="CN27"/>
  <c r="IN27" s="1"/>
  <c r="CM27"/>
  <c r="IM27" s="1"/>
  <c r="BU27"/>
  <c r="HU27" s="1"/>
  <c r="BT27"/>
  <c r="HT27" s="1"/>
  <c r="BS27"/>
  <c r="HS27" s="1"/>
  <c r="IG27" s="1"/>
  <c r="BR27"/>
  <c r="BQ27"/>
  <c r="BP27"/>
  <c r="HP27" s="1"/>
  <c r="ID27" s="1"/>
  <c r="BO27"/>
  <c r="HO27" s="1"/>
  <c r="IC27" s="1"/>
  <c r="BN27"/>
  <c r="BM27"/>
  <c r="BL27"/>
  <c r="HL27" s="1"/>
  <c r="HZ27" s="1"/>
  <c r="BK27"/>
  <c r="HK27" s="1"/>
  <c r="HY27" s="1"/>
  <c r="BJ27"/>
  <c r="BI27"/>
  <c r="AE27"/>
  <c r="AD27"/>
  <c r="AC27"/>
  <c r="AB27"/>
  <c r="IS26"/>
  <c r="IQ26"/>
  <c r="IM26"/>
  <c r="IK26"/>
  <c r="HZ26"/>
  <c r="HS26"/>
  <c r="IG26" s="1"/>
  <c r="HK26"/>
  <c r="HY26" s="1"/>
  <c r="EM26"/>
  <c r="EL26"/>
  <c r="CV26" s="1"/>
  <c r="IV26" s="1"/>
  <c r="EK26"/>
  <c r="EJ26"/>
  <c r="CT26" s="1"/>
  <c r="IT26" s="1"/>
  <c r="EI26"/>
  <c r="EH26"/>
  <c r="EG26"/>
  <c r="HO26" s="1"/>
  <c r="IC26" s="1"/>
  <c r="EF26"/>
  <c r="CP26" s="1"/>
  <c r="IP26" s="1"/>
  <c r="EE26"/>
  <c r="ED26"/>
  <c r="EC26"/>
  <c r="EB26"/>
  <c r="CL26" s="1"/>
  <c r="IL26" s="1"/>
  <c r="EA26"/>
  <c r="CW26"/>
  <c r="IW26" s="1"/>
  <c r="CU26"/>
  <c r="IU26" s="1"/>
  <c r="CS26"/>
  <c r="CR26"/>
  <c r="IR26" s="1"/>
  <c r="CQ26"/>
  <c r="CO26"/>
  <c r="IO26" s="1"/>
  <c r="CN26"/>
  <c r="IN26" s="1"/>
  <c r="CM26"/>
  <c r="CK26"/>
  <c r="BU26"/>
  <c r="HU26" s="1"/>
  <c r="BT26"/>
  <c r="HT26" s="1"/>
  <c r="BS26"/>
  <c r="BR26"/>
  <c r="BQ26"/>
  <c r="HQ26" s="1"/>
  <c r="IE26" s="1"/>
  <c r="BP26"/>
  <c r="HP26" s="1"/>
  <c r="ID26" s="1"/>
  <c r="BO26"/>
  <c r="BN26"/>
  <c r="BM26"/>
  <c r="HM26" s="1"/>
  <c r="IA26" s="1"/>
  <c r="BL26"/>
  <c r="HL26" s="1"/>
  <c r="BK26"/>
  <c r="BJ26"/>
  <c r="HJ26" s="1"/>
  <c r="HX26" s="1"/>
  <c r="BI26"/>
  <c r="HI26" s="1"/>
  <c r="HW26" s="1"/>
  <c r="AD26"/>
  <c r="AC26"/>
  <c r="AB26"/>
  <c r="AE26" s="1"/>
  <c r="IQ25"/>
  <c r="IN25"/>
  <c r="IM25"/>
  <c r="IF25"/>
  <c r="HT25"/>
  <c r="HR25"/>
  <c r="HO25"/>
  <c r="IC25" s="1"/>
  <c r="HN25"/>
  <c r="IB25" s="1"/>
  <c r="HJ25"/>
  <c r="HX25" s="1"/>
  <c r="EM25"/>
  <c r="CW25" s="1"/>
  <c r="IW25" s="1"/>
  <c r="EL25"/>
  <c r="CV25" s="1"/>
  <c r="IV25" s="1"/>
  <c r="EK25"/>
  <c r="CU25" s="1"/>
  <c r="IU25" s="1"/>
  <c r="EJ25"/>
  <c r="EI25"/>
  <c r="EH25"/>
  <c r="HP25" s="1"/>
  <c r="ID25" s="1"/>
  <c r="EG25"/>
  <c r="CQ25" s="1"/>
  <c r="EF25"/>
  <c r="EE25"/>
  <c r="ED25"/>
  <c r="HL25" s="1"/>
  <c r="HZ25" s="1"/>
  <c r="EC25"/>
  <c r="CM25" s="1"/>
  <c r="EB25"/>
  <c r="EA25"/>
  <c r="CK25" s="1"/>
  <c r="IK25" s="1"/>
  <c r="CT25"/>
  <c r="IT25" s="1"/>
  <c r="CS25"/>
  <c r="IS25" s="1"/>
  <c r="CR25"/>
  <c r="IR25" s="1"/>
  <c r="CP25"/>
  <c r="IP25" s="1"/>
  <c r="CO25"/>
  <c r="IO25" s="1"/>
  <c r="CN25"/>
  <c r="CL25"/>
  <c r="IL25" s="1"/>
  <c r="BU25"/>
  <c r="HU25" s="1"/>
  <c r="BT25"/>
  <c r="BS25"/>
  <c r="HS25" s="1"/>
  <c r="IG25" s="1"/>
  <c r="BR25"/>
  <c r="BQ25"/>
  <c r="HQ25" s="1"/>
  <c r="IE25" s="1"/>
  <c r="BP25"/>
  <c r="BO25"/>
  <c r="BN25"/>
  <c r="BM25"/>
  <c r="HM25" s="1"/>
  <c r="IA25" s="1"/>
  <c r="BL25"/>
  <c r="BK25"/>
  <c r="HK25" s="1"/>
  <c r="HY25" s="1"/>
  <c r="BJ25"/>
  <c r="BI25"/>
  <c r="HI25" s="1"/>
  <c r="HW25" s="1"/>
  <c r="AD25"/>
  <c r="AC25"/>
  <c r="AB25"/>
  <c r="IR24"/>
  <c r="HS24"/>
  <c r="IG24" s="1"/>
  <c r="EM24"/>
  <c r="HU24" s="1"/>
  <c r="EL24"/>
  <c r="CV24" s="1"/>
  <c r="IV24" s="1"/>
  <c r="EK24"/>
  <c r="EJ24"/>
  <c r="EI24"/>
  <c r="HQ24" s="1"/>
  <c r="IE24" s="1"/>
  <c r="EH24"/>
  <c r="CR24" s="1"/>
  <c r="EG24"/>
  <c r="EF24"/>
  <c r="EE24"/>
  <c r="HM24" s="1"/>
  <c r="IA24" s="1"/>
  <c r="ED24"/>
  <c r="CN24" s="1"/>
  <c r="IN24" s="1"/>
  <c r="EC24"/>
  <c r="EB24"/>
  <c r="EA24"/>
  <c r="CK24" s="1"/>
  <c r="IK24" s="1"/>
  <c r="CU24"/>
  <c r="IU24" s="1"/>
  <c r="CT24"/>
  <c r="IT24" s="1"/>
  <c r="CS24"/>
  <c r="IS24" s="1"/>
  <c r="CQ24"/>
  <c r="IQ24" s="1"/>
  <c r="CP24"/>
  <c r="IP24" s="1"/>
  <c r="CM24"/>
  <c r="IM24" s="1"/>
  <c r="CL24"/>
  <c r="IL24" s="1"/>
  <c r="BU24"/>
  <c r="BT24"/>
  <c r="HT24" s="1"/>
  <c r="BS24"/>
  <c r="BR24"/>
  <c r="HR24" s="1"/>
  <c r="IF24" s="1"/>
  <c r="BQ24"/>
  <c r="BP24"/>
  <c r="HP24" s="1"/>
  <c r="ID24" s="1"/>
  <c r="BO24"/>
  <c r="HO24" s="1"/>
  <c r="IC24" s="1"/>
  <c r="BN24"/>
  <c r="HN24" s="1"/>
  <c r="IB24" s="1"/>
  <c r="BM24"/>
  <c r="BL24"/>
  <c r="HL24" s="1"/>
  <c r="HZ24" s="1"/>
  <c r="BK24"/>
  <c r="HK24" s="1"/>
  <c r="HY24" s="1"/>
  <c r="BJ24"/>
  <c r="HJ24" s="1"/>
  <c r="HX24" s="1"/>
  <c r="BI24"/>
  <c r="AE24"/>
  <c r="AD24"/>
  <c r="AC24"/>
  <c r="AB24"/>
  <c r="IS23"/>
  <c r="HI23"/>
  <c r="HW23" s="1"/>
  <c r="EM23"/>
  <c r="CW23" s="1"/>
  <c r="IW23" s="1"/>
  <c r="EL23"/>
  <c r="EK23"/>
  <c r="EJ23"/>
  <c r="HR23" s="1"/>
  <c r="IF23" s="1"/>
  <c r="EI23"/>
  <c r="CS23" s="1"/>
  <c r="EH23"/>
  <c r="EG23"/>
  <c r="EF23"/>
  <c r="HN23" s="1"/>
  <c r="IB23" s="1"/>
  <c r="EE23"/>
  <c r="CO23" s="1"/>
  <c r="IO23" s="1"/>
  <c r="ED23"/>
  <c r="EC23"/>
  <c r="EB23"/>
  <c r="CL23" s="1"/>
  <c r="IL23" s="1"/>
  <c r="EA23"/>
  <c r="CK23" s="1"/>
  <c r="IK23" s="1"/>
  <c r="CV23"/>
  <c r="IV23" s="1"/>
  <c r="CU23"/>
  <c r="IU23" s="1"/>
  <c r="CT23"/>
  <c r="IT23" s="1"/>
  <c r="CR23"/>
  <c r="IR23" s="1"/>
  <c r="CQ23"/>
  <c r="IQ23" s="1"/>
  <c r="CN23"/>
  <c r="IN23" s="1"/>
  <c r="CM23"/>
  <c r="IM23" s="1"/>
  <c r="BU23"/>
  <c r="HU23" s="1"/>
  <c r="BT23"/>
  <c r="HT23" s="1"/>
  <c r="BS23"/>
  <c r="HS23" s="1"/>
  <c r="IG23" s="1"/>
  <c r="BR23"/>
  <c r="BQ23"/>
  <c r="BP23"/>
  <c r="HP23" s="1"/>
  <c r="ID23" s="1"/>
  <c r="BO23"/>
  <c r="HO23" s="1"/>
  <c r="IC23" s="1"/>
  <c r="BN23"/>
  <c r="BM23"/>
  <c r="BL23"/>
  <c r="HL23" s="1"/>
  <c r="HZ23" s="1"/>
  <c r="BK23"/>
  <c r="HK23" s="1"/>
  <c r="HY23" s="1"/>
  <c r="BJ23"/>
  <c r="BI23"/>
  <c r="AE23"/>
  <c r="AD23"/>
  <c r="AC23"/>
  <c r="AB23"/>
  <c r="IS22"/>
  <c r="IQ22"/>
  <c r="IM22"/>
  <c r="IK22"/>
  <c r="HZ22"/>
  <c r="HS22"/>
  <c r="IG22" s="1"/>
  <c r="HK22"/>
  <c r="HY22" s="1"/>
  <c r="EM22"/>
  <c r="EL22"/>
  <c r="CV22" s="1"/>
  <c r="IV22" s="1"/>
  <c r="EK22"/>
  <c r="EJ22"/>
  <c r="CT22" s="1"/>
  <c r="IT22" s="1"/>
  <c r="EI22"/>
  <c r="EH22"/>
  <c r="EG22"/>
  <c r="HO22" s="1"/>
  <c r="IC22" s="1"/>
  <c r="EF22"/>
  <c r="CP22" s="1"/>
  <c r="IP22" s="1"/>
  <c r="EE22"/>
  <c r="ED22"/>
  <c r="EC22"/>
  <c r="EB22"/>
  <c r="CL22" s="1"/>
  <c r="IL22" s="1"/>
  <c r="EA22"/>
  <c r="CW22"/>
  <c r="IW22" s="1"/>
  <c r="CU22"/>
  <c r="IU22" s="1"/>
  <c r="CS22"/>
  <c r="CR22"/>
  <c r="IR22" s="1"/>
  <c r="CQ22"/>
  <c r="CO22"/>
  <c r="IO22" s="1"/>
  <c r="CN22"/>
  <c r="IN22" s="1"/>
  <c r="CM22"/>
  <c r="CK22"/>
  <c r="BU22"/>
  <c r="HU22" s="1"/>
  <c r="BT22"/>
  <c r="HT22" s="1"/>
  <c r="BS22"/>
  <c r="BR22"/>
  <c r="BQ22"/>
  <c r="HQ22" s="1"/>
  <c r="IE22" s="1"/>
  <c r="BP22"/>
  <c r="HP22" s="1"/>
  <c r="ID22" s="1"/>
  <c r="BO22"/>
  <c r="BN22"/>
  <c r="BM22"/>
  <c r="HM22" s="1"/>
  <c r="IA22" s="1"/>
  <c r="BL22"/>
  <c r="HL22" s="1"/>
  <c r="BK22"/>
  <c r="BJ22"/>
  <c r="HJ22" s="1"/>
  <c r="HX22" s="1"/>
  <c r="BI22"/>
  <c r="HI22" s="1"/>
  <c r="HW22" s="1"/>
  <c r="AD22"/>
  <c r="AC22"/>
  <c r="AB22"/>
  <c r="AE22" s="1"/>
  <c r="IQ21"/>
  <c r="IN21"/>
  <c r="IM21"/>
  <c r="IF21"/>
  <c r="HT21"/>
  <c r="HR21"/>
  <c r="HO21"/>
  <c r="IC21" s="1"/>
  <c r="HN21"/>
  <c r="IB21" s="1"/>
  <c r="HJ21"/>
  <c r="HX21" s="1"/>
  <c r="EM21"/>
  <c r="EL21"/>
  <c r="CV21" s="1"/>
  <c r="IV21" s="1"/>
  <c r="EK21"/>
  <c r="CU21" s="1"/>
  <c r="IU21" s="1"/>
  <c r="EJ21"/>
  <c r="EI21"/>
  <c r="EH21"/>
  <c r="HP21" s="1"/>
  <c r="ID21" s="1"/>
  <c r="EG21"/>
  <c r="CQ21" s="1"/>
  <c r="EF21"/>
  <c r="EE21"/>
  <c r="ED21"/>
  <c r="HL21" s="1"/>
  <c r="HZ21" s="1"/>
  <c r="EC21"/>
  <c r="CM21" s="1"/>
  <c r="EB21"/>
  <c r="EA21"/>
  <c r="CK21" s="1"/>
  <c r="IK21" s="1"/>
  <c r="CW21"/>
  <c r="IW21" s="1"/>
  <c r="CT21"/>
  <c r="IT21" s="1"/>
  <c r="CS21"/>
  <c r="IS21" s="1"/>
  <c r="CR21"/>
  <c r="IR21" s="1"/>
  <c r="CP21"/>
  <c r="IP21" s="1"/>
  <c r="CO21"/>
  <c r="IO21" s="1"/>
  <c r="CN21"/>
  <c r="CL21"/>
  <c r="IL21" s="1"/>
  <c r="BU21"/>
  <c r="HU21" s="1"/>
  <c r="BT21"/>
  <c r="BS21"/>
  <c r="HS21" s="1"/>
  <c r="IG21" s="1"/>
  <c r="BR21"/>
  <c r="BQ21"/>
  <c r="HQ21" s="1"/>
  <c r="IE21" s="1"/>
  <c r="BP21"/>
  <c r="BO21"/>
  <c r="BN21"/>
  <c r="BM21"/>
  <c r="HM21" s="1"/>
  <c r="IA21" s="1"/>
  <c r="BL21"/>
  <c r="BK21"/>
  <c r="HK21" s="1"/>
  <c r="HY21" s="1"/>
  <c r="BJ21"/>
  <c r="BI21"/>
  <c r="HI21" s="1"/>
  <c r="HW21" s="1"/>
  <c r="AD21"/>
  <c r="AC21"/>
  <c r="AB21"/>
  <c r="IR20"/>
  <c r="HS20"/>
  <c r="IG20" s="1"/>
  <c r="EM20"/>
  <c r="HU20" s="1"/>
  <c r="EL20"/>
  <c r="CV20" s="1"/>
  <c r="IV20" s="1"/>
  <c r="EK20"/>
  <c r="EJ20"/>
  <c r="EI20"/>
  <c r="HQ20" s="1"/>
  <c r="IE20" s="1"/>
  <c r="EH20"/>
  <c r="CR20" s="1"/>
  <c r="EG20"/>
  <c r="EF20"/>
  <c r="EE20"/>
  <c r="HM20" s="1"/>
  <c r="IA20" s="1"/>
  <c r="ED20"/>
  <c r="CN20" s="1"/>
  <c r="IN20" s="1"/>
  <c r="EC20"/>
  <c r="EB20"/>
  <c r="EA20"/>
  <c r="CK20" s="1"/>
  <c r="IK20" s="1"/>
  <c r="CU20"/>
  <c r="IU20" s="1"/>
  <c r="CT20"/>
  <c r="IT20" s="1"/>
  <c r="CS20"/>
  <c r="IS20" s="1"/>
  <c r="CQ20"/>
  <c r="IQ20" s="1"/>
  <c r="CP20"/>
  <c r="IP20" s="1"/>
  <c r="CM20"/>
  <c r="IM20" s="1"/>
  <c r="CL20"/>
  <c r="IL20" s="1"/>
  <c r="BU20"/>
  <c r="BT20"/>
  <c r="HT20" s="1"/>
  <c r="BS20"/>
  <c r="BR20"/>
  <c r="HR20" s="1"/>
  <c r="IF20" s="1"/>
  <c r="BQ20"/>
  <c r="BP20"/>
  <c r="HP20" s="1"/>
  <c r="ID20" s="1"/>
  <c r="BO20"/>
  <c r="HO20" s="1"/>
  <c r="IC20" s="1"/>
  <c r="BN20"/>
  <c r="HN20" s="1"/>
  <c r="IB20" s="1"/>
  <c r="BM20"/>
  <c r="BL20"/>
  <c r="HL20" s="1"/>
  <c r="HZ20" s="1"/>
  <c r="BK20"/>
  <c r="HK20" s="1"/>
  <c r="HY20" s="1"/>
  <c r="BJ20"/>
  <c r="HJ20" s="1"/>
  <c r="HX20" s="1"/>
  <c r="BI20"/>
  <c r="AE20"/>
  <c r="AD20"/>
  <c r="AC20"/>
  <c r="AB20"/>
  <c r="IS19"/>
  <c r="HI19"/>
  <c r="HW19" s="1"/>
  <c r="EM19"/>
  <c r="CW19" s="1"/>
  <c r="IW19" s="1"/>
  <c r="EL19"/>
  <c r="EK19"/>
  <c r="EJ19"/>
  <c r="HR19" s="1"/>
  <c r="IF19" s="1"/>
  <c r="EI19"/>
  <c r="CS19" s="1"/>
  <c r="EH19"/>
  <c r="EG19"/>
  <c r="EF19"/>
  <c r="HN19" s="1"/>
  <c r="IB19" s="1"/>
  <c r="EE19"/>
  <c r="CO19" s="1"/>
  <c r="IO19" s="1"/>
  <c r="ED19"/>
  <c r="EC19"/>
  <c r="EB19"/>
  <c r="CL19" s="1"/>
  <c r="IL19" s="1"/>
  <c r="EA19"/>
  <c r="CK19" s="1"/>
  <c r="IK19" s="1"/>
  <c r="CV19"/>
  <c r="IV19" s="1"/>
  <c r="CU19"/>
  <c r="IU19" s="1"/>
  <c r="CT19"/>
  <c r="IT19" s="1"/>
  <c r="CR19"/>
  <c r="IR19" s="1"/>
  <c r="CQ19"/>
  <c r="IQ19" s="1"/>
  <c r="CN19"/>
  <c r="IN19" s="1"/>
  <c r="CM19"/>
  <c r="IM19" s="1"/>
  <c r="BU19"/>
  <c r="HU19" s="1"/>
  <c r="BT19"/>
  <c r="HT19" s="1"/>
  <c r="BS19"/>
  <c r="HS19" s="1"/>
  <c r="IG19" s="1"/>
  <c r="BR19"/>
  <c r="BQ19"/>
  <c r="BP19"/>
  <c r="HP19" s="1"/>
  <c r="ID19" s="1"/>
  <c r="BO19"/>
  <c r="HO19" s="1"/>
  <c r="IC19" s="1"/>
  <c r="BN19"/>
  <c r="BM19"/>
  <c r="BL19"/>
  <c r="HL19" s="1"/>
  <c r="HZ19" s="1"/>
  <c r="BK19"/>
  <c r="HK19" s="1"/>
  <c r="HY19" s="1"/>
  <c r="BJ19"/>
  <c r="BI19"/>
  <c r="AE19"/>
  <c r="AD19"/>
  <c r="AC19"/>
  <c r="AB19"/>
  <c r="IS18"/>
  <c r="IQ18"/>
  <c r="IM18"/>
  <c r="IK18"/>
  <c r="HZ18"/>
  <c r="HS18"/>
  <c r="IG18" s="1"/>
  <c r="HK18"/>
  <c r="HY18" s="1"/>
  <c r="EM18"/>
  <c r="EL18"/>
  <c r="CV18" s="1"/>
  <c r="IV18" s="1"/>
  <c r="EK18"/>
  <c r="EJ18"/>
  <c r="CT18" s="1"/>
  <c r="IT18" s="1"/>
  <c r="EI18"/>
  <c r="EH18"/>
  <c r="EG18"/>
  <c r="HO18" s="1"/>
  <c r="IC18" s="1"/>
  <c r="EF18"/>
  <c r="CP18" s="1"/>
  <c r="IP18" s="1"/>
  <c r="EE18"/>
  <c r="ED18"/>
  <c r="EC18"/>
  <c r="EB18"/>
  <c r="CL18" s="1"/>
  <c r="IL18" s="1"/>
  <c r="EA18"/>
  <c r="CW18"/>
  <c r="IW18" s="1"/>
  <c r="CU18"/>
  <c r="IU18" s="1"/>
  <c r="CS18"/>
  <c r="CR18"/>
  <c r="IR18" s="1"/>
  <c r="CQ18"/>
  <c r="CO18"/>
  <c r="IO18" s="1"/>
  <c r="CN18"/>
  <c r="IN18" s="1"/>
  <c r="CM18"/>
  <c r="CK18"/>
  <c r="BU18"/>
  <c r="HU18" s="1"/>
  <c r="BT18"/>
  <c r="HT18" s="1"/>
  <c r="BS18"/>
  <c r="BR18"/>
  <c r="BQ18"/>
  <c r="HQ18" s="1"/>
  <c r="IE18" s="1"/>
  <c r="BP18"/>
  <c r="HP18" s="1"/>
  <c r="ID18" s="1"/>
  <c r="BO18"/>
  <c r="BN18"/>
  <c r="BM18"/>
  <c r="HM18" s="1"/>
  <c r="IA18" s="1"/>
  <c r="BL18"/>
  <c r="HL18" s="1"/>
  <c r="BK18"/>
  <c r="BJ18"/>
  <c r="HJ18" s="1"/>
  <c r="HX18" s="1"/>
  <c r="BI18"/>
  <c r="HI18" s="1"/>
  <c r="HW18" s="1"/>
  <c r="AD18"/>
  <c r="AC18"/>
  <c r="AB18"/>
  <c r="AE18" s="1"/>
  <c r="HO17"/>
  <c r="IC17" s="1"/>
  <c r="HK17"/>
  <c r="HY17" s="1"/>
  <c r="EM17"/>
  <c r="EL17"/>
  <c r="CV17" s="1"/>
  <c r="IV17" s="1"/>
  <c r="EK17"/>
  <c r="CU17" s="1"/>
  <c r="IU17" s="1"/>
  <c r="EJ17"/>
  <c r="CT17" s="1"/>
  <c r="IT17" s="1"/>
  <c r="EI17"/>
  <c r="EH17"/>
  <c r="CR17" s="1"/>
  <c r="IR17" s="1"/>
  <c r="EG17"/>
  <c r="CQ17" s="1"/>
  <c r="IQ17" s="1"/>
  <c r="EF17"/>
  <c r="CP17" s="1"/>
  <c r="IP17" s="1"/>
  <c r="EE17"/>
  <c r="ED17"/>
  <c r="CN17" s="1"/>
  <c r="IN17" s="1"/>
  <c r="EC17"/>
  <c r="CM17" s="1"/>
  <c r="IM17" s="1"/>
  <c r="EB17"/>
  <c r="CL17" s="1"/>
  <c r="IL17" s="1"/>
  <c r="EA17"/>
  <c r="CW17"/>
  <c r="IW17" s="1"/>
  <c r="CS17"/>
  <c r="IS17" s="1"/>
  <c r="CO17"/>
  <c r="IO17" s="1"/>
  <c r="CK17"/>
  <c r="IK17" s="1"/>
  <c r="BU17"/>
  <c r="HU17" s="1"/>
  <c r="BT17"/>
  <c r="BS17"/>
  <c r="BR17"/>
  <c r="HR17" s="1"/>
  <c r="IF17" s="1"/>
  <c r="BQ17"/>
  <c r="HQ17" s="1"/>
  <c r="IE17" s="1"/>
  <c r="BP17"/>
  <c r="HP17" s="1"/>
  <c r="ID17" s="1"/>
  <c r="BO17"/>
  <c r="BN17"/>
  <c r="HN17" s="1"/>
  <c r="IB17" s="1"/>
  <c r="BM17"/>
  <c r="HM17" s="1"/>
  <c r="IA17" s="1"/>
  <c r="BL17"/>
  <c r="HL17" s="1"/>
  <c r="HZ17" s="1"/>
  <c r="BK17"/>
  <c r="BJ17"/>
  <c r="HJ17" s="1"/>
  <c r="HX17" s="1"/>
  <c r="BI17"/>
  <c r="HI17" s="1"/>
  <c r="HW17" s="1"/>
  <c r="AD17"/>
  <c r="AC17"/>
  <c r="AB17"/>
  <c r="AE17" s="1"/>
  <c r="IV16"/>
  <c r="IR16"/>
  <c r="HT16"/>
  <c r="HP16"/>
  <c r="ID16" s="1"/>
  <c r="HL16"/>
  <c r="HZ16" s="1"/>
  <c r="EM16"/>
  <c r="CW16" s="1"/>
  <c r="IW16" s="1"/>
  <c r="EL16"/>
  <c r="EK16"/>
  <c r="CU16" s="1"/>
  <c r="IU16" s="1"/>
  <c r="EJ16"/>
  <c r="EI16"/>
  <c r="CS16" s="1"/>
  <c r="IS16" s="1"/>
  <c r="EH16"/>
  <c r="EG16"/>
  <c r="CQ16" s="1"/>
  <c r="IQ16" s="1"/>
  <c r="EF16"/>
  <c r="EE16"/>
  <c r="CO16" s="1"/>
  <c r="IO16" s="1"/>
  <c r="ED16"/>
  <c r="CN16" s="1"/>
  <c r="IN16" s="1"/>
  <c r="EC16"/>
  <c r="CM16" s="1"/>
  <c r="IM16" s="1"/>
  <c r="EB16"/>
  <c r="EA16"/>
  <c r="CK16" s="1"/>
  <c r="IK16" s="1"/>
  <c r="CV16"/>
  <c r="CT16"/>
  <c r="IT16" s="1"/>
  <c r="CR16"/>
  <c r="CP16"/>
  <c r="IP16" s="1"/>
  <c r="CL16"/>
  <c r="IL16" s="1"/>
  <c r="BU16"/>
  <c r="HU16" s="1"/>
  <c r="BT16"/>
  <c r="BS16"/>
  <c r="HS16" s="1"/>
  <c r="IG16" s="1"/>
  <c r="BR16"/>
  <c r="HR16" s="1"/>
  <c r="IF16" s="1"/>
  <c r="BQ16"/>
  <c r="HQ16" s="1"/>
  <c r="IE16" s="1"/>
  <c r="BP16"/>
  <c r="BO16"/>
  <c r="HO16" s="1"/>
  <c r="IC16" s="1"/>
  <c r="BN16"/>
  <c r="HN16" s="1"/>
  <c r="IB16" s="1"/>
  <c r="BM16"/>
  <c r="HM16" s="1"/>
  <c r="IA16" s="1"/>
  <c r="BL16"/>
  <c r="BK16"/>
  <c r="HK16" s="1"/>
  <c r="HY16" s="1"/>
  <c r="BJ16"/>
  <c r="HJ16" s="1"/>
  <c r="HX16" s="1"/>
  <c r="BI16"/>
  <c r="HI16" s="1"/>
  <c r="HW16" s="1"/>
  <c r="AD16"/>
  <c r="AC16"/>
  <c r="AB16"/>
  <c r="AE16" s="1"/>
  <c r="IW15"/>
  <c r="IS15"/>
  <c r="IO15"/>
  <c r="IK15"/>
  <c r="HU15"/>
  <c r="HQ15"/>
  <c r="IE15" s="1"/>
  <c r="HM15"/>
  <c r="IA15" s="1"/>
  <c r="HI15"/>
  <c r="HW15" s="1"/>
  <c r="EM15"/>
  <c r="EL15"/>
  <c r="CV15" s="1"/>
  <c r="IV15" s="1"/>
  <c r="EK15"/>
  <c r="EJ15"/>
  <c r="CT15" s="1"/>
  <c r="IT15" s="1"/>
  <c r="EI15"/>
  <c r="EH15"/>
  <c r="CR15" s="1"/>
  <c r="IR15" s="1"/>
  <c r="EG15"/>
  <c r="EF15"/>
  <c r="CP15" s="1"/>
  <c r="IP15" s="1"/>
  <c r="EE15"/>
  <c r="ED15"/>
  <c r="CN15" s="1"/>
  <c r="IN15" s="1"/>
  <c r="EC15"/>
  <c r="EB15"/>
  <c r="CL15" s="1"/>
  <c r="IL15" s="1"/>
  <c r="EA15"/>
  <c r="CW15"/>
  <c r="CU15"/>
  <c r="IU15" s="1"/>
  <c r="CS15"/>
  <c r="CQ15"/>
  <c r="IQ15" s="1"/>
  <c r="CO15"/>
  <c r="CM15"/>
  <c r="IM15" s="1"/>
  <c r="CK15"/>
  <c r="BU15"/>
  <c r="BT15"/>
  <c r="HT15" s="1"/>
  <c r="BS15"/>
  <c r="HS15" s="1"/>
  <c r="IG15" s="1"/>
  <c r="BR15"/>
  <c r="HR15" s="1"/>
  <c r="IF15" s="1"/>
  <c r="BQ15"/>
  <c r="BP15"/>
  <c r="HP15" s="1"/>
  <c r="ID15" s="1"/>
  <c r="BO15"/>
  <c r="HO15" s="1"/>
  <c r="IC15" s="1"/>
  <c r="BN15"/>
  <c r="HN15" s="1"/>
  <c r="IB15" s="1"/>
  <c r="BM15"/>
  <c r="BL15"/>
  <c r="HL15" s="1"/>
  <c r="HZ15" s="1"/>
  <c r="BK15"/>
  <c r="HK15" s="1"/>
  <c r="HY15" s="1"/>
  <c r="BJ15"/>
  <c r="HJ15" s="1"/>
  <c r="HX15" s="1"/>
  <c r="BI15"/>
  <c r="AE15"/>
  <c r="AD15"/>
  <c r="AC15"/>
  <c r="AB15"/>
  <c r="IT14"/>
  <c r="IP14"/>
  <c r="IL14"/>
  <c r="HR14"/>
  <c r="IF14" s="1"/>
  <c r="HN14"/>
  <c r="IB14" s="1"/>
  <c r="HJ14"/>
  <c r="HX14" s="1"/>
  <c r="EM14"/>
  <c r="CW14" s="1"/>
  <c r="IW14" s="1"/>
  <c r="EL14"/>
  <c r="EK14"/>
  <c r="CU14" s="1"/>
  <c r="IU14" s="1"/>
  <c r="EJ14"/>
  <c r="EI14"/>
  <c r="CS14" s="1"/>
  <c r="IS14" s="1"/>
  <c r="EH14"/>
  <c r="EG14"/>
  <c r="CQ14" s="1"/>
  <c r="IQ14" s="1"/>
  <c r="EF14"/>
  <c r="EE14"/>
  <c r="CO14" s="1"/>
  <c r="IO14" s="1"/>
  <c r="ED14"/>
  <c r="EC14"/>
  <c r="CM14" s="1"/>
  <c r="IM14" s="1"/>
  <c r="EB14"/>
  <c r="EA14"/>
  <c r="CK14" s="1"/>
  <c r="IK14" s="1"/>
  <c r="CV14"/>
  <c r="IV14" s="1"/>
  <c r="CT14"/>
  <c r="CR14"/>
  <c r="IR14" s="1"/>
  <c r="CP14"/>
  <c r="CN14"/>
  <c r="IN14" s="1"/>
  <c r="CL14"/>
  <c r="BU14"/>
  <c r="HU14" s="1"/>
  <c r="BT14"/>
  <c r="HT14" s="1"/>
  <c r="BS14"/>
  <c r="HS14" s="1"/>
  <c r="IG14" s="1"/>
  <c r="BR14"/>
  <c r="BQ14"/>
  <c r="HQ14" s="1"/>
  <c r="IE14" s="1"/>
  <c r="BP14"/>
  <c r="HP14" s="1"/>
  <c r="ID14" s="1"/>
  <c r="BO14"/>
  <c r="HO14" s="1"/>
  <c r="IC14" s="1"/>
  <c r="BN14"/>
  <c r="BM14"/>
  <c r="HM14" s="1"/>
  <c r="IA14" s="1"/>
  <c r="BL14"/>
  <c r="HL14" s="1"/>
  <c r="HZ14" s="1"/>
  <c r="BK14"/>
  <c r="HK14" s="1"/>
  <c r="HY14" s="1"/>
  <c r="BJ14"/>
  <c r="BI14"/>
  <c r="HI14" s="1"/>
  <c r="HW14" s="1"/>
  <c r="AD14"/>
  <c r="AC14"/>
  <c r="AB14"/>
  <c r="AE14" s="1"/>
  <c r="IU13"/>
  <c r="IQ13"/>
  <c r="IM13"/>
  <c r="HS13"/>
  <c r="IG13" s="1"/>
  <c r="HO13"/>
  <c r="IC13" s="1"/>
  <c r="HK13"/>
  <c r="HY13" s="1"/>
  <c r="EM13"/>
  <c r="EL13"/>
  <c r="CV13" s="1"/>
  <c r="IV13" s="1"/>
  <c r="EK13"/>
  <c r="EJ13"/>
  <c r="CT13" s="1"/>
  <c r="IT13" s="1"/>
  <c r="EI13"/>
  <c r="EH13"/>
  <c r="CR13" s="1"/>
  <c r="IR13" s="1"/>
  <c r="EG13"/>
  <c r="EF13"/>
  <c r="CP13" s="1"/>
  <c r="IP13" s="1"/>
  <c r="EE13"/>
  <c r="ED13"/>
  <c r="CN13" s="1"/>
  <c r="IN13" s="1"/>
  <c r="EC13"/>
  <c r="EB13"/>
  <c r="CL13" s="1"/>
  <c r="IL13" s="1"/>
  <c r="EA13"/>
  <c r="CW13"/>
  <c r="IW13" s="1"/>
  <c r="CU13"/>
  <c r="CS13"/>
  <c r="IS13" s="1"/>
  <c r="CQ13"/>
  <c r="CO13"/>
  <c r="IO13" s="1"/>
  <c r="CM13"/>
  <c r="CK13"/>
  <c r="IK13" s="1"/>
  <c r="BU13"/>
  <c r="HU13" s="1"/>
  <c r="BT13"/>
  <c r="HT13" s="1"/>
  <c r="BS13"/>
  <c r="BR13"/>
  <c r="HR13" s="1"/>
  <c r="IF13" s="1"/>
  <c r="BQ13"/>
  <c r="HQ13" s="1"/>
  <c r="IE13" s="1"/>
  <c r="BP13"/>
  <c r="HP13" s="1"/>
  <c r="ID13" s="1"/>
  <c r="BO13"/>
  <c r="BN13"/>
  <c r="HN13" s="1"/>
  <c r="IB13" s="1"/>
  <c r="BM13"/>
  <c r="HM13" s="1"/>
  <c r="IA13" s="1"/>
  <c r="BL13"/>
  <c r="HL13" s="1"/>
  <c r="HZ13" s="1"/>
  <c r="BK13"/>
  <c r="BJ13"/>
  <c r="HJ13" s="1"/>
  <c r="HX13" s="1"/>
  <c r="BI13"/>
  <c r="HI13" s="1"/>
  <c r="HW13" s="1"/>
  <c r="AD13"/>
  <c r="AC13"/>
  <c r="AB13"/>
  <c r="AE13" s="1"/>
  <c r="IV12"/>
  <c r="IR12"/>
  <c r="IN12"/>
  <c r="HT12"/>
  <c r="HP12"/>
  <c r="ID12" s="1"/>
  <c r="HL12"/>
  <c r="HZ12" s="1"/>
  <c r="EM12"/>
  <c r="CW12" s="1"/>
  <c r="IW12" s="1"/>
  <c r="EL12"/>
  <c r="EK12"/>
  <c r="CU12" s="1"/>
  <c r="IU12" s="1"/>
  <c r="EJ12"/>
  <c r="EI12"/>
  <c r="CS12" s="1"/>
  <c r="IS12" s="1"/>
  <c r="EH12"/>
  <c r="EG12"/>
  <c r="CQ12" s="1"/>
  <c r="IQ12" s="1"/>
  <c r="EF12"/>
  <c r="EE12"/>
  <c r="CO12" s="1"/>
  <c r="IO12" s="1"/>
  <c r="ED12"/>
  <c r="EC12"/>
  <c r="CM12" s="1"/>
  <c r="IM12" s="1"/>
  <c r="EB12"/>
  <c r="EA12"/>
  <c r="CK12" s="1"/>
  <c r="IK12" s="1"/>
  <c r="CV12"/>
  <c r="CT12"/>
  <c r="IT12" s="1"/>
  <c r="CR12"/>
  <c r="CP12"/>
  <c r="IP12" s="1"/>
  <c r="CN12"/>
  <c r="CL12"/>
  <c r="IL12" s="1"/>
  <c r="BU12"/>
  <c r="HU12" s="1"/>
  <c r="BT12"/>
  <c r="BS12"/>
  <c r="HS12" s="1"/>
  <c r="IG12" s="1"/>
  <c r="BR12"/>
  <c r="HR12" s="1"/>
  <c r="IF12" s="1"/>
  <c r="BQ12"/>
  <c r="HQ12" s="1"/>
  <c r="IE12" s="1"/>
  <c r="BP12"/>
  <c r="BO12"/>
  <c r="HO12" s="1"/>
  <c r="IC12" s="1"/>
  <c r="BN12"/>
  <c r="HN12" s="1"/>
  <c r="IB12" s="1"/>
  <c r="BM12"/>
  <c r="HM12" s="1"/>
  <c r="IA12" s="1"/>
  <c r="BL12"/>
  <c r="BK12"/>
  <c r="HK12" s="1"/>
  <c r="HY12" s="1"/>
  <c r="BJ12"/>
  <c r="HJ12" s="1"/>
  <c r="HX12" s="1"/>
  <c r="BI12"/>
  <c r="HI12" s="1"/>
  <c r="HW12" s="1"/>
  <c r="AD12"/>
  <c r="AC12"/>
  <c r="AB12"/>
  <c r="AE12" s="1"/>
  <c r="IW11"/>
  <c r="IS11"/>
  <c r="IO11"/>
  <c r="IK11"/>
  <c r="HU11"/>
  <c r="HQ11"/>
  <c r="IE11" s="1"/>
  <c r="HM11"/>
  <c r="IA11" s="1"/>
  <c r="HI11"/>
  <c r="HW11" s="1"/>
  <c r="EM11"/>
  <c r="EL11"/>
  <c r="CV11" s="1"/>
  <c r="IV11" s="1"/>
  <c r="EK11"/>
  <c r="EJ11"/>
  <c r="CT11" s="1"/>
  <c r="IT11" s="1"/>
  <c r="EI11"/>
  <c r="EH11"/>
  <c r="CR11" s="1"/>
  <c r="IR11" s="1"/>
  <c r="EG11"/>
  <c r="EF11"/>
  <c r="CP11" s="1"/>
  <c r="IP11" s="1"/>
  <c r="EE11"/>
  <c r="ED11"/>
  <c r="CN11" s="1"/>
  <c r="IN11" s="1"/>
  <c r="EC11"/>
  <c r="EB11"/>
  <c r="CL11" s="1"/>
  <c r="IL11" s="1"/>
  <c r="EA11"/>
  <c r="CW11"/>
  <c r="CU11"/>
  <c r="IU11" s="1"/>
  <c r="CS11"/>
  <c r="CQ11"/>
  <c r="IQ11" s="1"/>
  <c r="CO11"/>
  <c r="CM11"/>
  <c r="IM11" s="1"/>
  <c r="CK11"/>
  <c r="BU11"/>
  <c r="BT11"/>
  <c r="HT11" s="1"/>
  <c r="BS11"/>
  <c r="HS11" s="1"/>
  <c r="IG11" s="1"/>
  <c r="BR11"/>
  <c r="HR11" s="1"/>
  <c r="IF11" s="1"/>
  <c r="BQ11"/>
  <c r="BP11"/>
  <c r="HP11" s="1"/>
  <c r="ID11" s="1"/>
  <c r="BO11"/>
  <c r="HO11" s="1"/>
  <c r="IC11" s="1"/>
  <c r="BN11"/>
  <c r="HN11" s="1"/>
  <c r="IB11" s="1"/>
  <c r="BM11"/>
  <c r="BL11"/>
  <c r="HL11" s="1"/>
  <c r="HZ11" s="1"/>
  <c r="BK11"/>
  <c r="HK11" s="1"/>
  <c r="HY11" s="1"/>
  <c r="BJ11"/>
  <c r="HJ11" s="1"/>
  <c r="HX11" s="1"/>
  <c r="BI11"/>
  <c r="AE11"/>
  <c r="AD11"/>
  <c r="AC11"/>
  <c r="AB11"/>
  <c r="IT10"/>
  <c r="IP10"/>
  <c r="IL10"/>
  <c r="HR10"/>
  <c r="IF10" s="1"/>
  <c r="HN10"/>
  <c r="IB10" s="1"/>
  <c r="HJ10"/>
  <c r="HX10" s="1"/>
  <c r="EM10"/>
  <c r="CW10" s="1"/>
  <c r="IW10" s="1"/>
  <c r="EL10"/>
  <c r="EK10"/>
  <c r="CU10" s="1"/>
  <c r="IU10" s="1"/>
  <c r="EJ10"/>
  <c r="EI10"/>
  <c r="CS10" s="1"/>
  <c r="IS10" s="1"/>
  <c r="EH10"/>
  <c r="EG10"/>
  <c r="CQ10" s="1"/>
  <c r="IQ10" s="1"/>
  <c r="EF10"/>
  <c r="EE10"/>
  <c r="CO10" s="1"/>
  <c r="IO10" s="1"/>
  <c r="ED10"/>
  <c r="EC10"/>
  <c r="CM10" s="1"/>
  <c r="IM10" s="1"/>
  <c r="EB10"/>
  <c r="EA10"/>
  <c r="CK10" s="1"/>
  <c r="IK10" s="1"/>
  <c r="CV10"/>
  <c r="IV10" s="1"/>
  <c r="CT10"/>
  <c r="CR10"/>
  <c r="IR10" s="1"/>
  <c r="CP10"/>
  <c r="CN10"/>
  <c r="IN10" s="1"/>
  <c r="CL10"/>
  <c r="BU10"/>
  <c r="HU10" s="1"/>
  <c r="BT10"/>
  <c r="HT10" s="1"/>
  <c r="BS10"/>
  <c r="HS10" s="1"/>
  <c r="IG10" s="1"/>
  <c r="BR10"/>
  <c r="BQ10"/>
  <c r="HQ10" s="1"/>
  <c r="IE10" s="1"/>
  <c r="BP10"/>
  <c r="HP10" s="1"/>
  <c r="ID10" s="1"/>
  <c r="BO10"/>
  <c r="HO10" s="1"/>
  <c r="IC10" s="1"/>
  <c r="BN10"/>
  <c r="BM10"/>
  <c r="HM10" s="1"/>
  <c r="IA10" s="1"/>
  <c r="BL10"/>
  <c r="HL10" s="1"/>
  <c r="HZ10" s="1"/>
  <c r="BK10"/>
  <c r="HK10" s="1"/>
  <c r="HY10" s="1"/>
  <c r="BJ10"/>
  <c r="BI10"/>
  <c r="HI10" s="1"/>
  <c r="HW10" s="1"/>
  <c r="AD10"/>
  <c r="AC10"/>
  <c r="AB10"/>
  <c r="AE10" s="1"/>
  <c r="IU9"/>
  <c r="IQ9"/>
  <c r="IM9"/>
  <c r="HS9"/>
  <c r="IG9" s="1"/>
  <c r="HO9"/>
  <c r="IC9" s="1"/>
  <c r="HK9"/>
  <c r="HY9" s="1"/>
  <c r="EM9"/>
  <c r="EL9"/>
  <c r="CV9" s="1"/>
  <c r="IV9" s="1"/>
  <c r="EK9"/>
  <c r="EJ9"/>
  <c r="CT9" s="1"/>
  <c r="IT9" s="1"/>
  <c r="EI9"/>
  <c r="EH9"/>
  <c r="CR9" s="1"/>
  <c r="IR9" s="1"/>
  <c r="EG9"/>
  <c r="EF9"/>
  <c r="CP9" s="1"/>
  <c r="IP9" s="1"/>
  <c r="EE9"/>
  <c r="ED9"/>
  <c r="CN9" s="1"/>
  <c r="IN9" s="1"/>
  <c r="EC9"/>
  <c r="EB9"/>
  <c r="CL9" s="1"/>
  <c r="IL9" s="1"/>
  <c r="EA9"/>
  <c r="CW9"/>
  <c r="IW9" s="1"/>
  <c r="CU9"/>
  <c r="CS9"/>
  <c r="IS9" s="1"/>
  <c r="CQ9"/>
  <c r="CO9"/>
  <c r="IO9" s="1"/>
  <c r="CM9"/>
  <c r="CK9"/>
  <c r="IK9" s="1"/>
  <c r="BU9"/>
  <c r="HU9" s="1"/>
  <c r="BT9"/>
  <c r="HT9" s="1"/>
  <c r="BS9"/>
  <c r="BR9"/>
  <c r="HR9" s="1"/>
  <c r="IF9" s="1"/>
  <c r="BQ9"/>
  <c r="HQ9" s="1"/>
  <c r="IE9" s="1"/>
  <c r="BP9"/>
  <c r="HP9" s="1"/>
  <c r="ID9" s="1"/>
  <c r="BO9"/>
  <c r="BN9"/>
  <c r="HN9" s="1"/>
  <c r="IB9" s="1"/>
  <c r="BM9"/>
  <c r="HM9" s="1"/>
  <c r="IA9" s="1"/>
  <c r="BL9"/>
  <c r="HL9" s="1"/>
  <c r="HZ9" s="1"/>
  <c r="BK9"/>
  <c r="BJ9"/>
  <c r="HJ9" s="1"/>
  <c r="HX9" s="1"/>
  <c r="BI9"/>
  <c r="HI9" s="1"/>
  <c r="HW9" s="1"/>
  <c r="AD9"/>
  <c r="AC9"/>
  <c r="AB9"/>
  <c r="AE9" s="1"/>
  <c r="IV8"/>
  <c r="IR8"/>
  <c r="IN8"/>
  <c r="HT8"/>
  <c r="HP8"/>
  <c r="ID8" s="1"/>
  <c r="HL8"/>
  <c r="HZ8" s="1"/>
  <c r="EM8"/>
  <c r="CW8" s="1"/>
  <c r="IW8" s="1"/>
  <c r="EL8"/>
  <c r="EK8"/>
  <c r="CU8" s="1"/>
  <c r="IU8" s="1"/>
  <c r="EJ8"/>
  <c r="EI8"/>
  <c r="CS8" s="1"/>
  <c r="IS8" s="1"/>
  <c r="EH8"/>
  <c r="EG8"/>
  <c r="CQ8" s="1"/>
  <c r="IQ8" s="1"/>
  <c r="EF8"/>
  <c r="EE8"/>
  <c r="CO8" s="1"/>
  <c r="IO8" s="1"/>
  <c r="ED8"/>
  <c r="EC8"/>
  <c r="CM8" s="1"/>
  <c r="IM8" s="1"/>
  <c r="EB8"/>
  <c r="EA8"/>
  <c r="CK8" s="1"/>
  <c r="IK8" s="1"/>
  <c r="CV8"/>
  <c r="CT8"/>
  <c r="IT8" s="1"/>
  <c r="CR8"/>
  <c r="CP8"/>
  <c r="IP8" s="1"/>
  <c r="CN8"/>
  <c r="CL8"/>
  <c r="IL8" s="1"/>
  <c r="BU8"/>
  <c r="HU8" s="1"/>
  <c r="BT8"/>
  <c r="BS8"/>
  <c r="HS8" s="1"/>
  <c r="IG8" s="1"/>
  <c r="BR8"/>
  <c r="HR8" s="1"/>
  <c r="IF8" s="1"/>
  <c r="BQ8"/>
  <c r="HQ8" s="1"/>
  <c r="IE8" s="1"/>
  <c r="BP8"/>
  <c r="BO8"/>
  <c r="HO8" s="1"/>
  <c r="IC8" s="1"/>
  <c r="BN8"/>
  <c r="HN8" s="1"/>
  <c r="IB8" s="1"/>
  <c r="BM8"/>
  <c r="HM8" s="1"/>
  <c r="IA8" s="1"/>
  <c r="BL8"/>
  <c r="BK8"/>
  <c r="HK8" s="1"/>
  <c r="HY8" s="1"/>
  <c r="BJ8"/>
  <c r="HJ8" s="1"/>
  <c r="HX8" s="1"/>
  <c r="BI8"/>
  <c r="HI8" s="1"/>
  <c r="HW8" s="1"/>
  <c r="AD8"/>
  <c r="AC8"/>
  <c r="AB8"/>
  <c r="AE8" s="1"/>
  <c r="IW7"/>
  <c r="IS7"/>
  <c r="IO7"/>
  <c r="IK7"/>
  <c r="HU7"/>
  <c r="HQ7"/>
  <c r="IE7" s="1"/>
  <c r="HO7"/>
  <c r="IC7" s="1"/>
  <c r="HM7"/>
  <c r="IA7" s="1"/>
  <c r="HK7"/>
  <c r="HY7" s="1"/>
  <c r="HI7"/>
  <c r="HW7" s="1"/>
  <c r="EM7"/>
  <c r="EL7"/>
  <c r="CV7" s="1"/>
  <c r="IV7" s="1"/>
  <c r="EK7"/>
  <c r="EJ7"/>
  <c r="CT7" s="1"/>
  <c r="IT7" s="1"/>
  <c r="EI7"/>
  <c r="EH7"/>
  <c r="CR7" s="1"/>
  <c r="IR7" s="1"/>
  <c r="EG7"/>
  <c r="EF7"/>
  <c r="CP7" s="1"/>
  <c r="IP7" s="1"/>
  <c r="EE7"/>
  <c r="ED7"/>
  <c r="CN7" s="1"/>
  <c r="IN7" s="1"/>
  <c r="EC7"/>
  <c r="EB7"/>
  <c r="CL7" s="1"/>
  <c r="IL7" s="1"/>
  <c r="EA7"/>
  <c r="CW7"/>
  <c r="CU7"/>
  <c r="IU7" s="1"/>
  <c r="CS7"/>
  <c r="CQ7"/>
  <c r="IQ7" s="1"/>
  <c r="CO7"/>
  <c r="CM7"/>
  <c r="IM7" s="1"/>
  <c r="CK7"/>
  <c r="BU7"/>
  <c r="BT7"/>
  <c r="HT7" s="1"/>
  <c r="BS7"/>
  <c r="HS7" s="1"/>
  <c r="IG7" s="1"/>
  <c r="BR7"/>
  <c r="HR7" s="1"/>
  <c r="IF7" s="1"/>
  <c r="BQ7"/>
  <c r="BP7"/>
  <c r="HP7" s="1"/>
  <c r="ID7" s="1"/>
  <c r="BO7"/>
  <c r="BN7"/>
  <c r="HN7" s="1"/>
  <c r="IB7" s="1"/>
  <c r="BM7"/>
  <c r="BL7"/>
  <c r="HL7" s="1"/>
  <c r="HZ7" s="1"/>
  <c r="BK7"/>
  <c r="BJ7"/>
  <c r="HJ7" s="1"/>
  <c r="HX7" s="1"/>
  <c r="BI7"/>
  <c r="AE7"/>
  <c r="AD7"/>
  <c r="AC7"/>
  <c r="AB7"/>
  <c r="IT6"/>
  <c r="IP6"/>
  <c r="IL6"/>
  <c r="HT6"/>
  <c r="HR6"/>
  <c r="IF6" s="1"/>
  <c r="HP6"/>
  <c r="ID6" s="1"/>
  <c r="HN6"/>
  <c r="IB6" s="1"/>
  <c r="HL6"/>
  <c r="HZ6" s="1"/>
  <c r="HJ6"/>
  <c r="HX6" s="1"/>
  <c r="EM6"/>
  <c r="CW6" s="1"/>
  <c r="IW6" s="1"/>
  <c r="EL6"/>
  <c r="EK6"/>
  <c r="CU6" s="1"/>
  <c r="IU6" s="1"/>
  <c r="EJ6"/>
  <c r="EI6"/>
  <c r="CS6" s="1"/>
  <c r="IS6" s="1"/>
  <c r="EH6"/>
  <c r="EG6"/>
  <c r="CQ6" s="1"/>
  <c r="IQ6" s="1"/>
  <c r="EF6"/>
  <c r="EE6"/>
  <c r="CO6" s="1"/>
  <c r="IO6" s="1"/>
  <c r="ED6"/>
  <c r="EC6"/>
  <c r="CM6" s="1"/>
  <c r="IM6" s="1"/>
  <c r="EB6"/>
  <c r="EA6"/>
  <c r="CK6" s="1"/>
  <c r="IK6" s="1"/>
  <c r="CV6"/>
  <c r="IV6" s="1"/>
  <c r="CT6"/>
  <c r="CR6"/>
  <c r="IR6" s="1"/>
  <c r="CP6"/>
  <c r="CN6"/>
  <c r="IN6" s="1"/>
  <c r="CL6"/>
  <c r="BU6"/>
  <c r="HU6" s="1"/>
  <c r="BT6"/>
  <c r="BS6"/>
  <c r="HS6" s="1"/>
  <c r="IG6" s="1"/>
  <c r="BR6"/>
  <c r="BQ6"/>
  <c r="HQ6" s="1"/>
  <c r="IE6" s="1"/>
  <c r="BP6"/>
  <c r="BO6"/>
  <c r="HO6" s="1"/>
  <c r="IC6" s="1"/>
  <c r="BN6"/>
  <c r="BM6"/>
  <c r="HM6" s="1"/>
  <c r="IA6" s="1"/>
  <c r="BL6"/>
  <c r="BK6"/>
  <c r="HK6" s="1"/>
  <c r="HY6" s="1"/>
  <c r="BJ6"/>
  <c r="BI6"/>
  <c r="HI6" s="1"/>
  <c r="HW6" s="1"/>
  <c r="AD6"/>
  <c r="AC6"/>
  <c r="AB6"/>
  <c r="AE6" s="1"/>
  <c r="IU5"/>
  <c r="IQ5"/>
  <c r="IM5"/>
  <c r="HU5"/>
  <c r="HS5"/>
  <c r="IG5" s="1"/>
  <c r="HQ5"/>
  <c r="IE5" s="1"/>
  <c r="HO5"/>
  <c r="IC5" s="1"/>
  <c r="HM5"/>
  <c r="IA5" s="1"/>
  <c r="HK5"/>
  <c r="HY5" s="1"/>
  <c r="HI5"/>
  <c r="HW5" s="1"/>
  <c r="EM5"/>
  <c r="EL5"/>
  <c r="CV5" s="1"/>
  <c r="IV5" s="1"/>
  <c r="EK5"/>
  <c r="EJ5"/>
  <c r="CT5" s="1"/>
  <c r="IT5" s="1"/>
  <c r="EI5"/>
  <c r="EH5"/>
  <c r="CR5" s="1"/>
  <c r="IR5" s="1"/>
  <c r="EG5"/>
  <c r="EF5"/>
  <c r="CP5" s="1"/>
  <c r="IP5" s="1"/>
  <c r="EE5"/>
  <c r="ED5"/>
  <c r="CN5" s="1"/>
  <c r="IN5" s="1"/>
  <c r="EC5"/>
  <c r="EB5"/>
  <c r="CL5" s="1"/>
  <c r="IL5" s="1"/>
  <c r="EA5"/>
  <c r="CW5"/>
  <c r="IW5" s="1"/>
  <c r="CU5"/>
  <c r="CS5"/>
  <c r="IS5" s="1"/>
  <c r="CQ5"/>
  <c r="CO5"/>
  <c r="IO5" s="1"/>
  <c r="CM5"/>
  <c r="CK5"/>
  <c r="IK5" s="1"/>
  <c r="BU5"/>
  <c r="BT5"/>
  <c r="HT5" s="1"/>
  <c r="BS5"/>
  <c r="BR5"/>
  <c r="HR5" s="1"/>
  <c r="IF5" s="1"/>
  <c r="BQ5"/>
  <c r="BP5"/>
  <c r="HP5" s="1"/>
  <c r="ID5" s="1"/>
  <c r="BO5"/>
  <c r="BN5"/>
  <c r="HN5" s="1"/>
  <c r="IB5" s="1"/>
  <c r="BM5"/>
  <c r="BL5"/>
  <c r="HL5" s="1"/>
  <c r="HZ5" s="1"/>
  <c r="BK5"/>
  <c r="BJ5"/>
  <c r="HJ5" s="1"/>
  <c r="HX5" s="1"/>
  <c r="BI5"/>
  <c r="AD5"/>
  <c r="AC5"/>
  <c r="AE5" s="1"/>
  <c r="AB5"/>
  <c r="M5"/>
  <c r="M6" s="1"/>
  <c r="M7" s="1"/>
  <c r="M8" s="1"/>
  <c r="M9" s="1"/>
  <c r="M10" s="1"/>
  <c r="M11" s="1"/>
  <c r="M12" s="1"/>
  <c r="M13" s="1"/>
  <c r="M14" s="1"/>
  <c r="M15" s="1"/>
  <c r="M16" s="1"/>
  <c r="M17" s="1"/>
  <c r="M18" s="1"/>
  <c r="M19" s="1"/>
  <c r="M20" s="1"/>
  <c r="M21" s="1"/>
  <c r="M22" s="1"/>
  <c r="M23" s="1"/>
  <c r="M24" s="1"/>
  <c r="M25" s="1"/>
  <c r="M26" s="1"/>
  <c r="M27" s="1"/>
  <c r="M28" s="1"/>
  <c r="M29" s="1"/>
  <c r="M30" s="1"/>
  <c r="M31" s="1"/>
  <c r="M32" s="1"/>
  <c r="IV4"/>
  <c r="IR4"/>
  <c r="IN4"/>
  <c r="HT4"/>
  <c r="HR4"/>
  <c r="IF4" s="1"/>
  <c r="HP4"/>
  <c r="ID4" s="1"/>
  <c r="HN4"/>
  <c r="IB4" s="1"/>
  <c r="HL4"/>
  <c r="HZ4" s="1"/>
  <c r="HJ4"/>
  <c r="HX4" s="1"/>
  <c r="EM4"/>
  <c r="CW4" s="1"/>
  <c r="IW4" s="1"/>
  <c r="EL4"/>
  <c r="EK4"/>
  <c r="CU4" s="1"/>
  <c r="IU4" s="1"/>
  <c r="EJ4"/>
  <c r="EI4"/>
  <c r="CS4" s="1"/>
  <c r="IS4" s="1"/>
  <c r="EH4"/>
  <c r="EG4"/>
  <c r="CQ4" s="1"/>
  <c r="IQ4" s="1"/>
  <c r="EF4"/>
  <c r="EE4"/>
  <c r="CO4" s="1"/>
  <c r="IO4" s="1"/>
  <c r="ED4"/>
  <c r="EC4"/>
  <c r="CM4" s="1"/>
  <c r="IM4" s="1"/>
  <c r="EB4"/>
  <c r="EA4"/>
  <c r="CK4" s="1"/>
  <c r="IK4" s="1"/>
  <c r="CV4"/>
  <c r="CT4"/>
  <c r="IT4" s="1"/>
  <c r="CR4"/>
  <c r="CP4"/>
  <c r="IP4" s="1"/>
  <c r="CN4"/>
  <c r="CL4"/>
  <c r="IL4" s="1"/>
  <c r="BU4"/>
  <c r="HU4" s="1"/>
  <c r="BT4"/>
  <c r="BS4"/>
  <c r="HS4" s="1"/>
  <c r="IG4" s="1"/>
  <c r="BR4"/>
  <c r="BQ4"/>
  <c r="HQ4" s="1"/>
  <c r="IE4" s="1"/>
  <c r="BP4"/>
  <c r="BO4"/>
  <c r="HO4" s="1"/>
  <c r="IC4" s="1"/>
  <c r="BN4"/>
  <c r="BM4"/>
  <c r="HM4" s="1"/>
  <c r="IA4" s="1"/>
  <c r="BL4"/>
  <c r="BK4"/>
  <c r="HK4" s="1"/>
  <c r="HY4" s="1"/>
  <c r="BJ4"/>
  <c r="BI4"/>
  <c r="HI4" s="1"/>
  <c r="HW4" s="1"/>
  <c r="AD4"/>
  <c r="AC4"/>
  <c r="AB4"/>
  <c r="AE4" s="1"/>
  <c r="M4"/>
  <c r="IW3"/>
  <c r="IS3"/>
  <c r="IO3"/>
  <c r="IK3"/>
  <c r="HU3"/>
  <c r="HS3"/>
  <c r="IG3" s="1"/>
  <c r="HQ3"/>
  <c r="IE3" s="1"/>
  <c r="HO3"/>
  <c r="IC3" s="1"/>
  <c r="HM3"/>
  <c r="IA3" s="1"/>
  <c r="HK3"/>
  <c r="HY3" s="1"/>
  <c r="HI3"/>
  <c r="HW3" s="1"/>
  <c r="EM3"/>
  <c r="EL3"/>
  <c r="CV3" s="1"/>
  <c r="IV3" s="1"/>
  <c r="EK3"/>
  <c r="EJ3"/>
  <c r="CT3" s="1"/>
  <c r="IT3" s="1"/>
  <c r="EI3"/>
  <c r="EH3"/>
  <c r="CR3" s="1"/>
  <c r="IR3" s="1"/>
  <c r="EG3"/>
  <c r="EF3"/>
  <c r="CP3" s="1"/>
  <c r="IP3" s="1"/>
  <c r="EE3"/>
  <c r="ED3"/>
  <c r="CN3" s="1"/>
  <c r="IN3" s="1"/>
  <c r="EC3"/>
  <c r="EB3"/>
  <c r="CL3" s="1"/>
  <c r="IL3" s="1"/>
  <c r="EA3"/>
  <c r="CW3"/>
  <c r="CU3"/>
  <c r="IU3" s="1"/>
  <c r="CS3"/>
  <c r="CQ3"/>
  <c r="IQ3" s="1"/>
  <c r="CO3"/>
  <c r="CM3"/>
  <c r="IM3" s="1"/>
  <c r="CK3"/>
  <c r="BU3"/>
  <c r="BT3"/>
  <c r="HT3" s="1"/>
  <c r="BS3"/>
  <c r="BR3"/>
  <c r="HR3" s="1"/>
  <c r="IF3" s="1"/>
  <c r="BQ3"/>
  <c r="BP3"/>
  <c r="HP3" s="1"/>
  <c r="ID3" s="1"/>
  <c r="BO3"/>
  <c r="BN3"/>
  <c r="HN3" s="1"/>
  <c r="IB3" s="1"/>
  <c r="BM3"/>
  <c r="BL3"/>
  <c r="HL3" s="1"/>
  <c r="HZ3" s="1"/>
  <c r="BK3"/>
  <c r="BJ3"/>
  <c r="HJ3" s="1"/>
  <c r="HX3" s="1"/>
  <c r="BI3"/>
  <c r="AE3"/>
  <c r="AD3"/>
  <c r="AC3"/>
  <c r="AB3"/>
  <c r="B263" i="1"/>
  <c r="B261"/>
  <c r="B264" s="1"/>
  <c r="B243"/>
  <c r="B241"/>
  <c r="B244" s="1"/>
  <c r="B222"/>
  <c r="B220"/>
  <c r="B223" s="1"/>
  <c r="B224" s="1"/>
  <c r="B202"/>
  <c r="B201"/>
  <c r="B200"/>
  <c r="B203" s="1"/>
  <c r="B182"/>
  <c r="B180"/>
  <c r="B183" s="1"/>
  <c r="B162"/>
  <c r="B160"/>
  <c r="B163" s="1"/>
  <c r="B143"/>
  <c r="B141"/>
  <c r="B144" s="1"/>
  <c r="B145" s="1"/>
  <c r="C123"/>
  <c r="B123"/>
  <c r="C121"/>
  <c r="C124" s="1"/>
  <c r="B121"/>
  <c r="B124" s="1"/>
  <c r="C103"/>
  <c r="B103"/>
  <c r="C102"/>
  <c r="C101"/>
  <c r="C104" s="1"/>
  <c r="B101"/>
  <c r="B104" s="1"/>
  <c r="B82"/>
  <c r="B81"/>
  <c r="B80"/>
  <c r="B83" s="1"/>
  <c r="B62"/>
  <c r="C61"/>
  <c r="B61"/>
  <c r="B60"/>
  <c r="C59"/>
  <c r="C62" s="1"/>
  <c r="B59"/>
  <c r="C41"/>
  <c r="B41"/>
  <c r="C39"/>
  <c r="C42" s="1"/>
  <c r="B39"/>
  <c r="B42" s="1"/>
  <c r="V20"/>
  <c r="V19"/>
  <c r="V18"/>
  <c r="V17"/>
  <c r="V16"/>
  <c r="V15"/>
  <c r="V14"/>
  <c r="V13"/>
  <c r="V12"/>
  <c r="V11"/>
  <c r="V10"/>
  <c r="V9"/>
  <c r="CK63" i="2" l="1"/>
  <c r="IK63" s="1"/>
  <c r="HI63"/>
  <c r="HW63" s="1"/>
  <c r="CO63"/>
  <c r="IO63" s="1"/>
  <c r="HM63"/>
  <c r="IA63" s="1"/>
  <c r="CS63"/>
  <c r="IS63" s="1"/>
  <c r="HQ63"/>
  <c r="IE63" s="1"/>
  <c r="CW63"/>
  <c r="IW63" s="1"/>
  <c r="HU63"/>
  <c r="CQ75"/>
  <c r="IQ75" s="1"/>
  <c r="HO75"/>
  <c r="IC75" s="1"/>
  <c r="HK79"/>
  <c r="HY79" s="1"/>
  <c r="CM79"/>
  <c r="IM79" s="1"/>
  <c r="HO79"/>
  <c r="IC79" s="1"/>
  <c r="CQ79"/>
  <c r="IQ79" s="1"/>
  <c r="HS79"/>
  <c r="IG79" s="1"/>
  <c r="CU79"/>
  <c r="IU79" s="1"/>
  <c r="CP19"/>
  <c r="IP19" s="1"/>
  <c r="HJ19"/>
  <c r="HX19" s="1"/>
  <c r="CO20"/>
  <c r="IO20" s="1"/>
  <c r="HI20"/>
  <c r="HW20" s="1"/>
  <c r="AE21"/>
  <c r="CP23"/>
  <c r="IP23" s="1"/>
  <c r="HJ23"/>
  <c r="HX23" s="1"/>
  <c r="CO24"/>
  <c r="IO24" s="1"/>
  <c r="HI24"/>
  <c r="HW24" s="1"/>
  <c r="AE25"/>
  <c r="CP27"/>
  <c r="IP27" s="1"/>
  <c r="HJ27"/>
  <c r="HX27" s="1"/>
  <c r="CO28"/>
  <c r="IO28" s="1"/>
  <c r="HI28"/>
  <c r="HW28" s="1"/>
  <c r="AE29"/>
  <c r="AE62"/>
  <c r="AE66"/>
  <c r="HK68"/>
  <c r="HY68" s="1"/>
  <c r="HK73"/>
  <c r="HY73" s="1"/>
  <c r="HS75"/>
  <c r="IG75" s="1"/>
  <c r="HK77"/>
  <c r="HY77" s="1"/>
  <c r="CL31"/>
  <c r="IL31" s="1"/>
  <c r="HJ31"/>
  <c r="HX31" s="1"/>
  <c r="CP31"/>
  <c r="IP31" s="1"/>
  <c r="HN31"/>
  <c r="IB31" s="1"/>
  <c r="CT31"/>
  <c r="IT31" s="1"/>
  <c r="HR31"/>
  <c r="IF31" s="1"/>
  <c r="CK32"/>
  <c r="IK32" s="1"/>
  <c r="HI32"/>
  <c r="HW32" s="1"/>
  <c r="CO32"/>
  <c r="IO32" s="1"/>
  <c r="HM32"/>
  <c r="IA32" s="1"/>
  <c r="CS32"/>
  <c r="IS32" s="1"/>
  <c r="HQ32"/>
  <c r="IE32" s="1"/>
  <c r="CW32"/>
  <c r="IW32" s="1"/>
  <c r="HU32"/>
  <c r="CK33"/>
  <c r="IK33" s="1"/>
  <c r="HI33"/>
  <c r="HW33" s="1"/>
  <c r="CO33"/>
  <c r="IO33" s="1"/>
  <c r="HM33"/>
  <c r="IA33" s="1"/>
  <c r="CS33"/>
  <c r="IS33" s="1"/>
  <c r="HQ33"/>
  <c r="IE33" s="1"/>
  <c r="CW33"/>
  <c r="IW33" s="1"/>
  <c r="HU33"/>
  <c r="CK34"/>
  <c r="IK34" s="1"/>
  <c r="HI34"/>
  <c r="HW34" s="1"/>
  <c r="CO34"/>
  <c r="IO34" s="1"/>
  <c r="HM34"/>
  <c r="IA34" s="1"/>
  <c r="CS34"/>
  <c r="IS34" s="1"/>
  <c r="HQ34"/>
  <c r="IE34" s="1"/>
  <c r="CW34"/>
  <c r="IW34" s="1"/>
  <c r="HU34"/>
  <c r="CK35"/>
  <c r="IK35" s="1"/>
  <c r="HI35"/>
  <c r="HW35" s="1"/>
  <c r="CO35"/>
  <c r="IO35" s="1"/>
  <c r="HM35"/>
  <c r="IA35" s="1"/>
  <c r="CS35"/>
  <c r="IS35" s="1"/>
  <c r="HQ35"/>
  <c r="IE35" s="1"/>
  <c r="CW35"/>
  <c r="IW35" s="1"/>
  <c r="HU35"/>
  <c r="CK36"/>
  <c r="IK36" s="1"/>
  <c r="HI36"/>
  <c r="HW36" s="1"/>
  <c r="CO36"/>
  <c r="IO36" s="1"/>
  <c r="HM36"/>
  <c r="IA36" s="1"/>
  <c r="CS36"/>
  <c r="IS36" s="1"/>
  <c r="HQ36"/>
  <c r="IE36" s="1"/>
  <c r="CW36"/>
  <c r="IW36" s="1"/>
  <c r="HU36"/>
  <c r="CK37"/>
  <c r="IK37" s="1"/>
  <c r="HI37"/>
  <c r="HW37" s="1"/>
  <c r="CO37"/>
  <c r="IO37" s="1"/>
  <c r="HM37"/>
  <c r="IA37" s="1"/>
  <c r="CS37"/>
  <c r="IS37" s="1"/>
  <c r="HQ37"/>
  <c r="IE37" s="1"/>
  <c r="CW37"/>
  <c r="IW37" s="1"/>
  <c r="HU37"/>
  <c r="CK38"/>
  <c r="IK38" s="1"/>
  <c r="HI38"/>
  <c r="HW38" s="1"/>
  <c r="CO38"/>
  <c r="IO38" s="1"/>
  <c r="HM38"/>
  <c r="IA38" s="1"/>
  <c r="CS38"/>
  <c r="IS38" s="1"/>
  <c r="HQ38"/>
  <c r="IE38" s="1"/>
  <c r="CW38"/>
  <c r="IW38" s="1"/>
  <c r="HU38"/>
  <c r="CK39"/>
  <c r="IK39" s="1"/>
  <c r="HI39"/>
  <c r="HW39" s="1"/>
  <c r="CO39"/>
  <c r="IO39" s="1"/>
  <c r="HM39"/>
  <c r="IA39" s="1"/>
  <c r="CS39"/>
  <c r="IS39" s="1"/>
  <c r="HQ39"/>
  <c r="IE39" s="1"/>
  <c r="CW39"/>
  <c r="IW39" s="1"/>
  <c r="HU39"/>
  <c r="CK40"/>
  <c r="IK40" s="1"/>
  <c r="HI40"/>
  <c r="HW40" s="1"/>
  <c r="CO40"/>
  <c r="IO40" s="1"/>
  <c r="HM40"/>
  <c r="IA40" s="1"/>
  <c r="CS40"/>
  <c r="IS40" s="1"/>
  <c r="HQ40"/>
  <c r="IE40" s="1"/>
  <c r="CW40"/>
  <c r="IW40" s="1"/>
  <c r="HU40"/>
  <c r="CK41"/>
  <c r="IK41" s="1"/>
  <c r="HI41"/>
  <c r="HW41" s="1"/>
  <c r="CO41"/>
  <c r="IO41" s="1"/>
  <c r="HM41"/>
  <c r="IA41" s="1"/>
  <c r="CS41"/>
  <c r="IS41" s="1"/>
  <c r="HQ41"/>
  <c r="IE41" s="1"/>
  <c r="CW41"/>
  <c r="IW41" s="1"/>
  <c r="HU41"/>
  <c r="CK42"/>
  <c r="IK42" s="1"/>
  <c r="HI42"/>
  <c r="HW42" s="1"/>
  <c r="CO42"/>
  <c r="IO42" s="1"/>
  <c r="HM42"/>
  <c r="IA42" s="1"/>
  <c r="CS42"/>
  <c r="IS42" s="1"/>
  <c r="HQ42"/>
  <c r="IE42" s="1"/>
  <c r="CW42"/>
  <c r="IW42" s="1"/>
  <c r="HU42"/>
  <c r="CK43"/>
  <c r="IK43" s="1"/>
  <c r="HI43"/>
  <c r="HW43" s="1"/>
  <c r="CO43"/>
  <c r="IO43" s="1"/>
  <c r="HM43"/>
  <c r="IA43" s="1"/>
  <c r="CS43"/>
  <c r="IS43" s="1"/>
  <c r="HQ43"/>
  <c r="IE43" s="1"/>
  <c r="CW43"/>
  <c r="IW43" s="1"/>
  <c r="HU43"/>
  <c r="CK44"/>
  <c r="IK44" s="1"/>
  <c r="HI44"/>
  <c r="HW44" s="1"/>
  <c r="CO44"/>
  <c r="IO44" s="1"/>
  <c r="HM44"/>
  <c r="IA44" s="1"/>
  <c r="CS44"/>
  <c r="IS44" s="1"/>
  <c r="HQ44"/>
  <c r="IE44" s="1"/>
  <c r="CW44"/>
  <c r="IW44" s="1"/>
  <c r="HU44"/>
  <c r="CK45"/>
  <c r="IK45" s="1"/>
  <c r="HI45"/>
  <c r="HW45" s="1"/>
  <c r="CO45"/>
  <c r="IO45" s="1"/>
  <c r="HM45"/>
  <c r="IA45" s="1"/>
  <c r="CS45"/>
  <c r="IS45" s="1"/>
  <c r="HQ45"/>
  <c r="IE45" s="1"/>
  <c r="CW45"/>
  <c r="IW45" s="1"/>
  <c r="HU45"/>
  <c r="CK46"/>
  <c r="IK46" s="1"/>
  <c r="HI46"/>
  <c r="HW46" s="1"/>
  <c r="CO46"/>
  <c r="IO46" s="1"/>
  <c r="HM46"/>
  <c r="IA46" s="1"/>
  <c r="CS46"/>
  <c r="IS46" s="1"/>
  <c r="HQ46"/>
  <c r="IE46" s="1"/>
  <c r="CW46"/>
  <c r="IW46" s="1"/>
  <c r="HU46"/>
  <c r="CK47"/>
  <c r="IK47" s="1"/>
  <c r="HI47"/>
  <c r="HW47" s="1"/>
  <c r="CO47"/>
  <c r="IO47" s="1"/>
  <c r="HM47"/>
  <c r="IA47" s="1"/>
  <c r="CS47"/>
  <c r="IS47" s="1"/>
  <c r="HQ47"/>
  <c r="IE47" s="1"/>
  <c r="CW47"/>
  <c r="IW47" s="1"/>
  <c r="HU47"/>
  <c r="CK48"/>
  <c r="IK48" s="1"/>
  <c r="HI48"/>
  <c r="HW48" s="1"/>
  <c r="CO48"/>
  <c r="IO48" s="1"/>
  <c r="HM48"/>
  <c r="IA48" s="1"/>
  <c r="CS48"/>
  <c r="IS48" s="1"/>
  <c r="HQ48"/>
  <c r="IE48" s="1"/>
  <c r="CW48"/>
  <c r="IW48" s="1"/>
  <c r="HU48"/>
  <c r="CK49"/>
  <c r="IK49" s="1"/>
  <c r="HI49"/>
  <c r="HW49" s="1"/>
  <c r="CO49"/>
  <c r="IO49" s="1"/>
  <c r="HM49"/>
  <c r="IA49" s="1"/>
  <c r="CS49"/>
  <c r="IS49" s="1"/>
  <c r="HQ49"/>
  <c r="IE49" s="1"/>
  <c r="CW49"/>
  <c r="IW49" s="1"/>
  <c r="HU49"/>
  <c r="CK50"/>
  <c r="IK50" s="1"/>
  <c r="HI50"/>
  <c r="HW50" s="1"/>
  <c r="CO50"/>
  <c r="IO50" s="1"/>
  <c r="HM50"/>
  <c r="IA50" s="1"/>
  <c r="CS50"/>
  <c r="IS50" s="1"/>
  <c r="HQ50"/>
  <c r="IE50" s="1"/>
  <c r="CW50"/>
  <c r="IW50" s="1"/>
  <c r="HU50"/>
  <c r="CK51"/>
  <c r="IK51" s="1"/>
  <c r="HI51"/>
  <c r="HW51" s="1"/>
  <c r="CO51"/>
  <c r="IO51" s="1"/>
  <c r="HM51"/>
  <c r="IA51" s="1"/>
  <c r="CS51"/>
  <c r="IS51" s="1"/>
  <c r="HQ51"/>
  <c r="IE51" s="1"/>
  <c r="CW51"/>
  <c r="IW51" s="1"/>
  <c r="HU51"/>
  <c r="CK52"/>
  <c r="IK52" s="1"/>
  <c r="HI52"/>
  <c r="HW52" s="1"/>
  <c r="CO52"/>
  <c r="IO52" s="1"/>
  <c r="HM52"/>
  <c r="IA52" s="1"/>
  <c r="CS52"/>
  <c r="IS52" s="1"/>
  <c r="HQ52"/>
  <c r="IE52" s="1"/>
  <c r="CW52"/>
  <c r="IW52" s="1"/>
  <c r="HU52"/>
  <c r="CK53"/>
  <c r="IK53" s="1"/>
  <c r="HI53"/>
  <c r="HW53" s="1"/>
  <c r="CO53"/>
  <c r="IO53" s="1"/>
  <c r="HM53"/>
  <c r="IA53" s="1"/>
  <c r="CS53"/>
  <c r="IS53" s="1"/>
  <c r="HQ53"/>
  <c r="IE53" s="1"/>
  <c r="CW53"/>
  <c r="IW53" s="1"/>
  <c r="HU53"/>
  <c r="CK54"/>
  <c r="IK54" s="1"/>
  <c r="HI54"/>
  <c r="HW54" s="1"/>
  <c r="CO54"/>
  <c r="IO54" s="1"/>
  <c r="HM54"/>
  <c r="IA54" s="1"/>
  <c r="CS54"/>
  <c r="IS54" s="1"/>
  <c r="HQ54"/>
  <c r="IE54" s="1"/>
  <c r="CW54"/>
  <c r="IW54" s="1"/>
  <c r="HU54"/>
  <c r="CK55"/>
  <c r="IK55" s="1"/>
  <c r="HI55"/>
  <c r="HW55" s="1"/>
  <c r="CO55"/>
  <c r="IO55" s="1"/>
  <c r="HM55"/>
  <c r="IA55" s="1"/>
  <c r="CS55"/>
  <c r="IS55" s="1"/>
  <c r="HQ55"/>
  <c r="IE55" s="1"/>
  <c r="CW55"/>
  <c r="IW55" s="1"/>
  <c r="HU55"/>
  <c r="CK56"/>
  <c r="IK56" s="1"/>
  <c r="HI56"/>
  <c r="HW56" s="1"/>
  <c r="CO56"/>
  <c r="IO56" s="1"/>
  <c r="HM56"/>
  <c r="IA56" s="1"/>
  <c r="CS56"/>
  <c r="IS56" s="1"/>
  <c r="HQ56"/>
  <c r="IE56" s="1"/>
  <c r="CW56"/>
  <c r="IW56" s="1"/>
  <c r="HU56"/>
  <c r="CK57"/>
  <c r="IK57" s="1"/>
  <c r="HI57"/>
  <c r="HW57" s="1"/>
  <c r="CO57"/>
  <c r="IO57" s="1"/>
  <c r="HM57"/>
  <c r="IA57" s="1"/>
  <c r="CS57"/>
  <c r="IS57" s="1"/>
  <c r="HQ57"/>
  <c r="IE57" s="1"/>
  <c r="CW57"/>
  <c r="IW57" s="1"/>
  <c r="HU57"/>
  <c r="CK58"/>
  <c r="IK58" s="1"/>
  <c r="HI58"/>
  <c r="HW58" s="1"/>
  <c r="CO58"/>
  <c r="IO58" s="1"/>
  <c r="HM58"/>
  <c r="IA58" s="1"/>
  <c r="CS58"/>
  <c r="IS58" s="1"/>
  <c r="HQ58"/>
  <c r="IE58" s="1"/>
  <c r="CW58"/>
  <c r="IW58" s="1"/>
  <c r="HU58"/>
  <c r="CK59"/>
  <c r="IK59" s="1"/>
  <c r="HI59"/>
  <c r="HW59" s="1"/>
  <c r="CO59"/>
  <c r="IO59" s="1"/>
  <c r="HM59"/>
  <c r="IA59" s="1"/>
  <c r="CS59"/>
  <c r="IS59" s="1"/>
  <c r="HQ59"/>
  <c r="IE59" s="1"/>
  <c r="CW59"/>
  <c r="IW59" s="1"/>
  <c r="HU59"/>
  <c r="CK60"/>
  <c r="IK60" s="1"/>
  <c r="HI60"/>
  <c r="HW60" s="1"/>
  <c r="CO60"/>
  <c r="IO60" s="1"/>
  <c r="HM60"/>
  <c r="IA60" s="1"/>
  <c r="CS60"/>
  <c r="IS60" s="1"/>
  <c r="HQ60"/>
  <c r="IE60" s="1"/>
  <c r="CW60"/>
  <c r="IW60" s="1"/>
  <c r="HU60"/>
  <c r="CK64"/>
  <c r="IK64" s="1"/>
  <c r="HI64"/>
  <c r="HW64" s="1"/>
  <c r="CO64"/>
  <c r="IO64" s="1"/>
  <c r="HM64"/>
  <c r="IA64" s="1"/>
  <c r="CS64"/>
  <c r="IS64" s="1"/>
  <c r="HQ64"/>
  <c r="IE64" s="1"/>
  <c r="CW64"/>
  <c r="IW64" s="1"/>
  <c r="HU64"/>
  <c r="HT17"/>
  <c r="HN18"/>
  <c r="IB18" s="1"/>
  <c r="HN22"/>
  <c r="IB22" s="1"/>
  <c r="HN26"/>
  <c r="IB26" s="1"/>
  <c r="HR30"/>
  <c r="IF30" s="1"/>
  <c r="CK61"/>
  <c r="IK61" s="1"/>
  <c r="HI61"/>
  <c r="HW61" s="1"/>
  <c r="CO61"/>
  <c r="IO61" s="1"/>
  <c r="HM61"/>
  <c r="IA61" s="1"/>
  <c r="CS61"/>
  <c r="IS61" s="1"/>
  <c r="HQ61"/>
  <c r="IE61" s="1"/>
  <c r="CW61"/>
  <c r="IW61" s="1"/>
  <c r="HU61"/>
  <c r="CK65"/>
  <c r="IK65" s="1"/>
  <c r="HI65"/>
  <c r="HW65" s="1"/>
  <c r="CO65"/>
  <c r="IO65" s="1"/>
  <c r="HM65"/>
  <c r="IA65" s="1"/>
  <c r="CS65"/>
  <c r="IS65" s="1"/>
  <c r="HQ65"/>
  <c r="IE65" s="1"/>
  <c r="CW65"/>
  <c r="IW65" s="1"/>
  <c r="HU65"/>
  <c r="HS17"/>
  <c r="IG17" s="1"/>
  <c r="HR18"/>
  <c r="IF18" s="1"/>
  <c r="HM19"/>
  <c r="IA19" s="1"/>
  <c r="CW20"/>
  <c r="IW20" s="1"/>
  <c r="HR22"/>
  <c r="IF22" s="1"/>
  <c r="HM23"/>
  <c r="IA23" s="1"/>
  <c r="CW24"/>
  <c r="IW24" s="1"/>
  <c r="HR26"/>
  <c r="IF26" s="1"/>
  <c r="HM27"/>
  <c r="IA27" s="1"/>
  <c r="CW28"/>
  <c r="IW28" s="1"/>
  <c r="HN30"/>
  <c r="IB30" s="1"/>
  <c r="AE36"/>
  <c r="AE40"/>
  <c r="AE52"/>
  <c r="AE53"/>
  <c r="AE57"/>
  <c r="AE58"/>
  <c r="AE59"/>
  <c r="AE60"/>
  <c r="AE64"/>
  <c r="CK62"/>
  <c r="IK62" s="1"/>
  <c r="HI62"/>
  <c r="HW62" s="1"/>
  <c r="CO62"/>
  <c r="IO62" s="1"/>
  <c r="HM62"/>
  <c r="IA62" s="1"/>
  <c r="CS62"/>
  <c r="IS62" s="1"/>
  <c r="HQ62"/>
  <c r="IE62" s="1"/>
  <c r="CW62"/>
  <c r="IW62" s="1"/>
  <c r="HU62"/>
  <c r="CK66"/>
  <c r="IK66" s="1"/>
  <c r="HI66"/>
  <c r="HW66" s="1"/>
  <c r="CO66"/>
  <c r="IO66" s="1"/>
  <c r="HM66"/>
  <c r="IA66" s="1"/>
  <c r="CQ68"/>
  <c r="IQ68" s="1"/>
  <c r="HO68"/>
  <c r="IC68" s="1"/>
  <c r="CQ73"/>
  <c r="IQ73" s="1"/>
  <c r="HO73"/>
  <c r="IC73" s="1"/>
  <c r="CQ77"/>
  <c r="IQ77" s="1"/>
  <c r="HO77"/>
  <c r="IC77" s="1"/>
  <c r="HQ19"/>
  <c r="IE19" s="1"/>
  <c r="HQ23"/>
  <c r="IE23" s="1"/>
  <c r="HQ27"/>
  <c r="IE27" s="1"/>
  <c r="HS68"/>
  <c r="IG68" s="1"/>
  <c r="HS73"/>
  <c r="IG73" s="1"/>
  <c r="HS77"/>
  <c r="IG77" s="1"/>
  <c r="HJ84"/>
  <c r="HX84" s="1"/>
  <c r="CL84"/>
  <c r="IL84" s="1"/>
  <c r="HN84"/>
  <c r="IB84" s="1"/>
  <c r="CP84"/>
  <c r="IP84" s="1"/>
  <c r="HR84"/>
  <c r="IF84" s="1"/>
  <c r="CT84"/>
  <c r="IT84" s="1"/>
  <c r="HI85"/>
  <c r="HW85" s="1"/>
  <c r="CK85"/>
  <c r="IK85" s="1"/>
  <c r="HM85"/>
  <c r="IA85" s="1"/>
  <c r="CO85"/>
  <c r="IO85" s="1"/>
  <c r="HQ85"/>
  <c r="IE85" s="1"/>
  <c r="CS85"/>
  <c r="IS85" s="1"/>
  <c r="HU85"/>
  <c r="CW85"/>
  <c r="IW85" s="1"/>
  <c r="HQ66"/>
  <c r="IE66" s="1"/>
  <c r="HU66"/>
  <c r="HL68"/>
  <c r="HZ68" s="1"/>
  <c r="HP68"/>
  <c r="ID68" s="1"/>
  <c r="HT68"/>
  <c r="AE70"/>
  <c r="HK70"/>
  <c r="HY70" s="1"/>
  <c r="HS70"/>
  <c r="IG70" s="1"/>
  <c r="HL72"/>
  <c r="HZ72" s="1"/>
  <c r="HP72"/>
  <c r="ID72" s="1"/>
  <c r="HT72"/>
  <c r="HK72"/>
  <c r="HY72" s="1"/>
  <c r="HS72"/>
  <c r="IG72" s="1"/>
  <c r="HK74"/>
  <c r="HY74" s="1"/>
  <c r="HS74"/>
  <c r="IG74" s="1"/>
  <c r="HK76"/>
  <c r="HY76" s="1"/>
  <c r="HS76"/>
  <c r="IG76" s="1"/>
  <c r="HK78"/>
  <c r="HY78" s="1"/>
  <c r="HS78"/>
  <c r="IG78" s="1"/>
  <c r="HJ80"/>
  <c r="HX80" s="1"/>
  <c r="CL80"/>
  <c r="IL80" s="1"/>
  <c r="HN80"/>
  <c r="IB80" s="1"/>
  <c r="CP80"/>
  <c r="IP80" s="1"/>
  <c r="HR80"/>
  <c r="IF80" s="1"/>
  <c r="CT80"/>
  <c r="IT80" s="1"/>
  <c r="HI81"/>
  <c r="HW81" s="1"/>
  <c r="CK81"/>
  <c r="IK81" s="1"/>
  <c r="HM81"/>
  <c r="IA81" s="1"/>
  <c r="CO81"/>
  <c r="IO81" s="1"/>
  <c r="HQ81"/>
  <c r="IE81" s="1"/>
  <c r="CS81"/>
  <c r="IS81" s="1"/>
  <c r="HU81"/>
  <c r="CW81"/>
  <c r="IW81" s="1"/>
  <c r="HL82"/>
  <c r="HZ82" s="1"/>
  <c r="CN82"/>
  <c r="IN82" s="1"/>
  <c r="HP82"/>
  <c r="ID82" s="1"/>
  <c r="CR82"/>
  <c r="IR82" s="1"/>
  <c r="HT82"/>
  <c r="CV82"/>
  <c r="IV82" s="1"/>
  <c r="HK83"/>
  <c r="HY83" s="1"/>
  <c r="CM83"/>
  <c r="IM83" s="1"/>
  <c r="HO83"/>
  <c r="IC83" s="1"/>
  <c r="CQ83"/>
  <c r="IQ83" s="1"/>
  <c r="HS83"/>
  <c r="IG83" s="1"/>
  <c r="CU83"/>
  <c r="IU83" s="1"/>
  <c r="HT66"/>
  <c r="HL67"/>
  <c r="HZ67" s="1"/>
  <c r="HP67"/>
  <c r="ID67" s="1"/>
  <c r="HT67"/>
  <c r="HO67"/>
  <c r="IC67" s="1"/>
  <c r="HK69"/>
  <c r="HY69" s="1"/>
  <c r="HS69"/>
  <c r="IG69" s="1"/>
  <c r="HL71"/>
  <c r="HZ71" s="1"/>
  <c r="HP71"/>
  <c r="ID71" s="1"/>
  <c r="HT71"/>
  <c r="HO71"/>
  <c r="IC71" s="1"/>
  <c r="AE86"/>
  <c r="AE67"/>
  <c r="HK67"/>
  <c r="HY67" s="1"/>
  <c r="HS67"/>
  <c r="IG67" s="1"/>
  <c r="AE71"/>
  <c r="HK71"/>
  <c r="HY71" s="1"/>
  <c r="HS71"/>
  <c r="IG71" s="1"/>
  <c r="AE73"/>
  <c r="AE75"/>
  <c r="AE77"/>
  <c r="AE79"/>
  <c r="CN86"/>
  <c r="IN86" s="1"/>
  <c r="CR86"/>
  <c r="IR86" s="1"/>
  <c r="CV86"/>
  <c r="IV86" s="1"/>
  <c r="CM87"/>
  <c r="IM87" s="1"/>
  <c r="CQ87"/>
  <c r="IQ87" s="1"/>
  <c r="CU87"/>
  <c r="IU87" s="1"/>
  <c r="CL88"/>
  <c r="IL88" s="1"/>
  <c r="CP88"/>
  <c r="IP88" s="1"/>
  <c r="CT88"/>
  <c r="IT88" s="1"/>
  <c r="CK89"/>
  <c r="IK89" s="1"/>
  <c r="CO89"/>
  <c r="IO89" s="1"/>
  <c r="CS89"/>
  <c r="IS89" s="1"/>
  <c r="CW89"/>
  <c r="IW89" s="1"/>
  <c r="CN90"/>
  <c r="IN90" s="1"/>
  <c r="CR90"/>
  <c r="IR90" s="1"/>
  <c r="CV90"/>
  <c r="IV90" s="1"/>
  <c r="CM91"/>
  <c r="IM91" s="1"/>
  <c r="CQ91"/>
  <c r="IQ91" s="1"/>
  <c r="CU91"/>
  <c r="IU91" s="1"/>
  <c r="CL92"/>
  <c r="IL92" s="1"/>
  <c r="CP92"/>
  <c r="IP92" s="1"/>
  <c r="CT92"/>
  <c r="IT92" s="1"/>
  <c r="CK93"/>
  <c r="IK93" s="1"/>
  <c r="CO93"/>
  <c r="IO93" s="1"/>
  <c r="CS93"/>
  <c r="IS93" s="1"/>
  <c r="CW93"/>
  <c r="IW93" s="1"/>
  <c r="CN94"/>
  <c r="IN94" s="1"/>
  <c r="CR94"/>
  <c r="IR94" s="1"/>
  <c r="CV94"/>
  <c r="IV94" s="1"/>
  <c r="CM95"/>
  <c r="IM95" s="1"/>
  <c r="CQ95"/>
  <c r="IQ95" s="1"/>
  <c r="CU95"/>
  <c r="IU95" s="1"/>
  <c r="CL96"/>
  <c r="IL96" s="1"/>
  <c r="CP96"/>
  <c r="IP96" s="1"/>
  <c r="CT96"/>
  <c r="IT96" s="1"/>
  <c r="CK97"/>
  <c r="IK97" s="1"/>
  <c r="CO97"/>
  <c r="IO97" s="1"/>
  <c r="CS97"/>
  <c r="IS97" s="1"/>
  <c r="CW97"/>
  <c r="IW97" s="1"/>
  <c r="CN98"/>
  <c r="IN98" s="1"/>
  <c r="CR98"/>
  <c r="IR98" s="1"/>
  <c r="CV98"/>
  <c r="IV98" s="1"/>
  <c r="CM99"/>
  <c r="IM99" s="1"/>
  <c r="CQ99"/>
  <c r="IQ99" s="1"/>
  <c r="CU99"/>
  <c r="IU99" s="1"/>
  <c r="CL100"/>
  <c r="IL100" s="1"/>
  <c r="CP100"/>
  <c r="IP100" s="1"/>
  <c r="CT100"/>
  <c r="IT100" s="1"/>
  <c r="HJ101"/>
  <c r="HX101" s="1"/>
  <c r="AE102"/>
  <c r="HK102"/>
  <c r="HY102" s="1"/>
  <c r="HS102"/>
  <c r="IG102" s="1"/>
  <c r="AE105"/>
  <c r="HL105"/>
  <c r="HZ105" s="1"/>
  <c r="HT105"/>
  <c r="HJ108"/>
  <c r="HX108" s="1"/>
  <c r="HN108"/>
  <c r="IB108" s="1"/>
  <c r="HR108"/>
  <c r="IF108" s="1"/>
  <c r="HM108"/>
  <c r="IA108" s="1"/>
  <c r="HO110"/>
  <c r="IC110" s="1"/>
  <c r="HJ111"/>
  <c r="HX111" s="1"/>
  <c r="HI101"/>
  <c r="HW101" s="1"/>
  <c r="HM101"/>
  <c r="IA101" s="1"/>
  <c r="HQ101"/>
  <c r="IE101" s="1"/>
  <c r="HU101"/>
  <c r="HJ103"/>
  <c r="HX103" s="1"/>
  <c r="HR103"/>
  <c r="IF103" s="1"/>
  <c r="HJ104"/>
  <c r="HX104" s="1"/>
  <c r="HN104"/>
  <c r="IB104" s="1"/>
  <c r="HR104"/>
  <c r="IF104" s="1"/>
  <c r="HM104"/>
  <c r="IA104" s="1"/>
  <c r="HU104"/>
  <c r="HI105"/>
  <c r="HW105" s="1"/>
  <c r="HM105"/>
  <c r="IA105" s="1"/>
  <c r="HQ105"/>
  <c r="IE105" s="1"/>
  <c r="HU105"/>
  <c r="HL106"/>
  <c r="HZ106" s="1"/>
  <c r="HP106"/>
  <c r="ID106" s="1"/>
  <c r="HT106"/>
  <c r="HO106"/>
  <c r="IC106" s="1"/>
  <c r="HP109"/>
  <c r="ID109" s="1"/>
  <c r="HJ112"/>
  <c r="HX112" s="1"/>
  <c r="HN112"/>
  <c r="IB112" s="1"/>
  <c r="HR112"/>
  <c r="IF112" s="1"/>
  <c r="AE113"/>
  <c r="HK110"/>
  <c r="HY110" s="1"/>
  <c r="HS110"/>
  <c r="IG110" s="1"/>
  <c r="HN103"/>
  <c r="IB103" s="1"/>
  <c r="AE106"/>
  <c r="HK106"/>
  <c r="HY106" s="1"/>
  <c r="HS106"/>
  <c r="IG106" s="1"/>
  <c r="HL109"/>
  <c r="HZ109" s="1"/>
  <c r="HT109"/>
  <c r="HN111"/>
  <c r="IB111" s="1"/>
  <c r="HI146"/>
  <c r="HW146" s="1"/>
  <c r="CK146"/>
  <c r="IK146" s="1"/>
  <c r="HT136"/>
  <c r="HI143"/>
  <c r="HW143" s="1"/>
  <c r="CK143"/>
  <c r="IK143" s="1"/>
  <c r="HM143"/>
  <c r="IA143" s="1"/>
  <c r="CO143"/>
  <c r="IO143" s="1"/>
  <c r="HQ143"/>
  <c r="IE143" s="1"/>
  <c r="CS143"/>
  <c r="IS143" s="1"/>
  <c r="HU143"/>
  <c r="CW143"/>
  <c r="IW143" s="1"/>
  <c r="HS136"/>
  <c r="IG136" s="1"/>
  <c r="HM137"/>
  <c r="IA137" s="1"/>
  <c r="HU137"/>
  <c r="HM139"/>
  <c r="IA139" s="1"/>
  <c r="HU139"/>
  <c r="HM141"/>
  <c r="IA141" s="1"/>
  <c r="HU141"/>
  <c r="HI144"/>
  <c r="HW144" s="1"/>
  <c r="CK144"/>
  <c r="IK144" s="1"/>
  <c r="HM144"/>
  <c r="IA144" s="1"/>
  <c r="CO144"/>
  <c r="IO144" s="1"/>
  <c r="HQ144"/>
  <c r="IE144" s="1"/>
  <c r="CS144"/>
  <c r="IS144" s="1"/>
  <c r="HU144"/>
  <c r="CW144"/>
  <c r="IW144" s="1"/>
  <c r="HI145"/>
  <c r="HW145" s="1"/>
  <c r="CK145"/>
  <c r="IK145" s="1"/>
  <c r="HM145"/>
  <c r="IA145" s="1"/>
  <c r="CO145"/>
  <c r="IO145" s="1"/>
  <c r="HQ145"/>
  <c r="IE145" s="1"/>
  <c r="CS145"/>
  <c r="IS145" s="1"/>
  <c r="HU145"/>
  <c r="CW145"/>
  <c r="IW145" s="1"/>
  <c r="HI137"/>
  <c r="HW137" s="1"/>
  <c r="HQ137"/>
  <c r="IE137" s="1"/>
  <c r="HJ138"/>
  <c r="HX138" s="1"/>
  <c r="HN138"/>
  <c r="IB138" s="1"/>
  <c r="HR138"/>
  <c r="IF138" s="1"/>
  <c r="HM138"/>
  <c r="IA138" s="1"/>
  <c r="HU138"/>
  <c r="HI139"/>
  <c r="HW139" s="1"/>
  <c r="HQ139"/>
  <c r="IE139" s="1"/>
  <c r="HJ140"/>
  <c r="HX140" s="1"/>
  <c r="HN140"/>
  <c r="IB140" s="1"/>
  <c r="HR140"/>
  <c r="IF140" s="1"/>
  <c r="HM140"/>
  <c r="IA140" s="1"/>
  <c r="HU140"/>
  <c r="HI141"/>
  <c r="HW141" s="1"/>
  <c r="HQ141"/>
  <c r="IE141" s="1"/>
  <c r="HJ142"/>
  <c r="HX142" s="1"/>
  <c r="HN142"/>
  <c r="IB142" s="1"/>
  <c r="HR142"/>
  <c r="IF142" s="1"/>
  <c r="HM142"/>
  <c r="IA142" s="1"/>
  <c r="HU142"/>
  <c r="HL158"/>
  <c r="HZ158" s="1"/>
  <c r="CN158"/>
  <c r="IN158" s="1"/>
  <c r="HP158"/>
  <c r="ID158" s="1"/>
  <c r="CR158"/>
  <c r="IR158" s="1"/>
  <c r="HT158"/>
  <c r="CV158"/>
  <c r="IV158" s="1"/>
  <c r="CO146"/>
  <c r="IO146" s="1"/>
  <c r="CS146"/>
  <c r="IS146" s="1"/>
  <c r="CW146"/>
  <c r="IW146" s="1"/>
  <c r="CK147"/>
  <c r="IK147" s="1"/>
  <c r="CO147"/>
  <c r="IO147" s="1"/>
  <c r="CS147"/>
  <c r="IS147" s="1"/>
  <c r="CW147"/>
  <c r="IW147" s="1"/>
  <c r="CK148"/>
  <c r="IK148" s="1"/>
  <c r="CO148"/>
  <c r="IO148" s="1"/>
  <c r="CS148"/>
  <c r="IS148" s="1"/>
  <c r="CW148"/>
  <c r="IW148" s="1"/>
  <c r="CK149"/>
  <c r="IK149" s="1"/>
  <c r="CO149"/>
  <c r="IO149" s="1"/>
  <c r="CS149"/>
  <c r="IS149" s="1"/>
  <c r="CW149"/>
  <c r="IW149" s="1"/>
  <c r="CK150"/>
  <c r="IK150" s="1"/>
  <c r="CO150"/>
  <c r="IO150" s="1"/>
  <c r="CS150"/>
  <c r="IS150" s="1"/>
  <c r="CW150"/>
  <c r="IW150" s="1"/>
  <c r="CK151"/>
  <c r="IK151" s="1"/>
  <c r="CO151"/>
  <c r="IO151" s="1"/>
  <c r="CS151"/>
  <c r="IS151" s="1"/>
  <c r="CW151"/>
  <c r="IW151" s="1"/>
  <c r="CK152"/>
  <c r="IK152" s="1"/>
  <c r="CO152"/>
  <c r="IO152" s="1"/>
  <c r="CS152"/>
  <c r="IS152" s="1"/>
  <c r="CW152"/>
  <c r="IW152" s="1"/>
  <c r="CK153"/>
  <c r="IK153" s="1"/>
  <c r="CO153"/>
  <c r="IO153" s="1"/>
  <c r="CS153"/>
  <c r="IS153" s="1"/>
  <c r="CW153"/>
  <c r="IW153" s="1"/>
  <c r="AE154"/>
  <c r="CV154"/>
  <c r="IV154" s="1"/>
  <c r="AE156"/>
  <c r="CV156"/>
  <c r="IV156" s="1"/>
  <c r="AE160"/>
  <c r="HL157"/>
  <c r="HZ157" s="1"/>
  <c r="CN157"/>
  <c r="IN157" s="1"/>
  <c r="HP157"/>
  <c r="ID157" s="1"/>
  <c r="CR157"/>
  <c r="IR157" s="1"/>
  <c r="HT157"/>
  <c r="CV157"/>
  <c r="IV157" s="1"/>
  <c r="HI154"/>
  <c r="HW154" s="1"/>
  <c r="HM154"/>
  <c r="IA154" s="1"/>
  <c r="HQ154"/>
  <c r="IE154" s="1"/>
  <c r="HU154"/>
  <c r="HI156"/>
  <c r="HW156" s="1"/>
  <c r="HM156"/>
  <c r="IA156" s="1"/>
  <c r="HQ156"/>
  <c r="IE156" s="1"/>
  <c r="HU156"/>
  <c r="HL160"/>
  <c r="HZ160" s="1"/>
  <c r="CN160"/>
  <c r="IN160" s="1"/>
  <c r="HP160"/>
  <c r="ID160" s="1"/>
  <c r="CR160"/>
  <c r="IR160" s="1"/>
  <c r="HT160"/>
  <c r="CV160"/>
  <c r="IV160" s="1"/>
  <c r="CN154"/>
  <c r="IN154" s="1"/>
  <c r="HK155"/>
  <c r="HY155" s="1"/>
  <c r="CN156"/>
  <c r="IN156" s="1"/>
  <c r="HL159"/>
  <c r="HZ159" s="1"/>
  <c r="CN159"/>
  <c r="IN159" s="1"/>
  <c r="HP159"/>
  <c r="ID159" s="1"/>
  <c r="CR159"/>
  <c r="IR159" s="1"/>
  <c r="HT159"/>
  <c r="CV159"/>
  <c r="IV159" s="1"/>
  <c r="HL169"/>
  <c r="HZ169" s="1"/>
  <c r="HT169"/>
  <c r="HL173"/>
  <c r="HZ173" s="1"/>
  <c r="HT173"/>
  <c r="HP175"/>
  <c r="ID175" s="1"/>
  <c r="CN161"/>
  <c r="IN161" s="1"/>
  <c r="CR161"/>
  <c r="IR161" s="1"/>
  <c r="CV161"/>
  <c r="IV161" s="1"/>
  <c r="CN162"/>
  <c r="IN162" s="1"/>
  <c r="CR162"/>
  <c r="IR162" s="1"/>
  <c r="CV162"/>
  <c r="IV162" s="1"/>
  <c r="CN163"/>
  <c r="IN163" s="1"/>
  <c r="CR163"/>
  <c r="IR163" s="1"/>
  <c r="CV163"/>
  <c r="IV163" s="1"/>
  <c r="CN164"/>
  <c r="IN164" s="1"/>
  <c r="CR164"/>
  <c r="IR164" s="1"/>
  <c r="CV164"/>
  <c r="IV164" s="1"/>
  <c r="CN165"/>
  <c r="IN165" s="1"/>
  <c r="CR165"/>
  <c r="IR165" s="1"/>
  <c r="CV165"/>
  <c r="IV165" s="1"/>
  <c r="CN166"/>
  <c r="IN166" s="1"/>
  <c r="CR166"/>
  <c r="IR166" s="1"/>
  <c r="CV166"/>
  <c r="IV166" s="1"/>
  <c r="CN167"/>
  <c r="IN167" s="1"/>
  <c r="CR167"/>
  <c r="IR167" s="1"/>
  <c r="CV167"/>
  <c r="IV167" s="1"/>
  <c r="CN168"/>
  <c r="IN168" s="1"/>
  <c r="CR168"/>
  <c r="IR168" s="1"/>
  <c r="CV168"/>
  <c r="IV168" s="1"/>
  <c r="AE171"/>
  <c r="HL172"/>
  <c r="HZ172" s="1"/>
  <c r="HT172"/>
  <c r="HL171"/>
  <c r="HZ171" s="1"/>
  <c r="HT171"/>
  <c r="HI172"/>
  <c r="HW172" s="1"/>
  <c r="HM172"/>
  <c r="IA172" s="1"/>
  <c r="HQ172"/>
  <c r="IE172" s="1"/>
  <c r="HU172"/>
  <c r="HP173"/>
  <c r="ID173" s="1"/>
  <c r="AE174"/>
  <c r="AE175"/>
  <c r="HL175"/>
  <c r="HZ175" s="1"/>
  <c r="HT175"/>
  <c r="HI171"/>
  <c r="HW171" s="1"/>
  <c r="HM171"/>
  <c r="IA171" s="1"/>
  <c r="HQ171"/>
  <c r="IE171" s="1"/>
  <c r="HU171"/>
  <c r="HP172"/>
  <c r="ID172" s="1"/>
  <c r="HL176"/>
  <c r="HZ176" s="1"/>
  <c r="HP176"/>
  <c r="ID176" s="1"/>
  <c r="HT176"/>
  <c r="HL177"/>
  <c r="HZ177" s="1"/>
  <c r="HP177"/>
  <c r="ID177" s="1"/>
  <c r="HT177"/>
  <c r="HL178"/>
  <c r="HZ178" s="1"/>
  <c r="HP178"/>
  <c r="ID178" s="1"/>
  <c r="HT178"/>
  <c r="C60" i="1"/>
  <c r="C105"/>
  <c r="B122"/>
  <c r="B164"/>
  <c r="B184"/>
  <c r="B245"/>
  <c r="B161"/>
  <c r="B181"/>
  <c r="B242"/>
  <c r="B262"/>
  <c r="C63"/>
  <c r="B63"/>
  <c r="B84"/>
  <c r="B125"/>
  <c r="B204"/>
  <c r="C43"/>
  <c r="B265"/>
  <c r="B43"/>
  <c r="B105"/>
  <c r="C125"/>
  <c r="C40"/>
  <c r="B102"/>
  <c r="B40"/>
  <c r="C122"/>
  <c r="B142"/>
  <c r="B221"/>
</calcChain>
</file>

<file path=xl/sharedStrings.xml><?xml version="1.0" encoding="utf-8"?>
<sst xmlns="http://schemas.openxmlformats.org/spreadsheetml/2006/main" count="715" uniqueCount="177">
  <si>
    <t>Standard compositions</t>
  </si>
  <si>
    <t>element wt%</t>
  </si>
  <si>
    <t>Notes</t>
  </si>
  <si>
    <t>Si</t>
  </si>
  <si>
    <t>Al</t>
  </si>
  <si>
    <t>Ti</t>
  </si>
  <si>
    <t>Cr</t>
  </si>
  <si>
    <t>V</t>
  </si>
  <si>
    <t>Fe</t>
  </si>
  <si>
    <t>Mn</t>
  </si>
  <si>
    <t>Mg</t>
  </si>
  <si>
    <t>Ca</t>
  </si>
  <si>
    <t>Sr</t>
  </si>
  <si>
    <t>Ba</t>
  </si>
  <si>
    <t>Na</t>
  </si>
  <si>
    <t>K</t>
  </si>
  <si>
    <t>S</t>
  </si>
  <si>
    <t>C</t>
  </si>
  <si>
    <t>O</t>
  </si>
  <si>
    <t>H</t>
  </si>
  <si>
    <t>F</t>
  </si>
  <si>
    <t>Cl</t>
  </si>
  <si>
    <t>Total</t>
  </si>
  <si>
    <t>Reference</t>
  </si>
  <si>
    <t>synthetic fayalite</t>
  </si>
  <si>
    <t>GSC/Smith</t>
  </si>
  <si>
    <t>Smith, J.V., 1966, JG 74(1):1-16</t>
  </si>
  <si>
    <t>synthetic forsterite</t>
  </si>
  <si>
    <t>anorthite glass</t>
  </si>
  <si>
    <t>Ribbe</t>
  </si>
  <si>
    <t>albite</t>
  </si>
  <si>
    <t>diopside</t>
  </si>
  <si>
    <t>Px-1</t>
  </si>
  <si>
    <t>Goldich et al., 1967, CJES 4:747-755</t>
  </si>
  <si>
    <t>rhodonite</t>
  </si>
  <si>
    <t>Broken Hill</t>
  </si>
  <si>
    <t>rutile</t>
  </si>
  <si>
    <t>NMNH 120812</t>
  </si>
  <si>
    <t>adularia</t>
  </si>
  <si>
    <t>Or-1</t>
  </si>
  <si>
    <t>chromite</t>
  </si>
  <si>
    <r>
      <t>synthetic V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5</t>
    </r>
  </si>
  <si>
    <t>Harvard/Walker</t>
  </si>
  <si>
    <t>synthetic fluorophlogopite</t>
  </si>
  <si>
    <t>Essene</t>
  </si>
  <si>
    <t>scapolite</t>
  </si>
  <si>
    <t>Q30</t>
  </si>
  <si>
    <t>Evans et al., 1969, CMP 24:293-305</t>
  </si>
  <si>
    <t>Tiebaghi/USNM 117075</t>
  </si>
  <si>
    <t>Accelerating potential:</t>
  </si>
  <si>
    <t>15 kV</t>
  </si>
  <si>
    <t>Takeoff angle:</t>
  </si>
  <si>
    <t>Operating conditions</t>
  </si>
  <si>
    <t>natural albite</t>
  </si>
  <si>
    <t>natural diopside</t>
  </si>
  <si>
    <t>natural rhodonite</t>
  </si>
  <si>
    <t>natural rutile</t>
  </si>
  <si>
    <t>natural adularia</t>
  </si>
  <si>
    <t>natural chromite</t>
  </si>
  <si>
    <t>natural scapolite</t>
  </si>
  <si>
    <t>40 degrees</t>
  </si>
  <si>
    <t>Fe Ka</t>
  </si>
  <si>
    <t>Si Ka</t>
  </si>
  <si>
    <t>sp/crystal</t>
  </si>
  <si>
    <t>3/LiF</t>
  </si>
  <si>
    <t>1/TAP</t>
  </si>
  <si>
    <t>curr (nA)</t>
  </si>
  <si>
    <t>time (s)</t>
  </si>
  <si>
    <t>average net cps</t>
  </si>
  <si>
    <t>average net cps/microamp</t>
  </si>
  <si>
    <t>stdev</t>
  </si>
  <si>
    <t>Poisson</t>
  </si>
  <si>
    <t>ratio</t>
  </si>
  <si>
    <t>Mg Ka</t>
  </si>
  <si>
    <t>4/TAP</t>
  </si>
  <si>
    <t>Al Ka</t>
  </si>
  <si>
    <t>Na Ka</t>
  </si>
  <si>
    <t>Ca Ka</t>
  </si>
  <si>
    <t>5/PETH</t>
  </si>
  <si>
    <t>Mn Ka</t>
  </si>
  <si>
    <t>Ti Ka</t>
  </si>
  <si>
    <t>K Ka</t>
  </si>
  <si>
    <t>2/PETL</t>
  </si>
  <si>
    <t>Cr Ka</t>
  </si>
  <si>
    <t>2/LiFL</t>
  </si>
  <si>
    <r>
      <t>synthetic V</t>
    </r>
    <r>
      <rPr>
        <b/>
        <u/>
        <vertAlign val="sub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>O</t>
    </r>
    <r>
      <rPr>
        <b/>
        <u/>
        <vertAlign val="subscript"/>
        <sz val="11"/>
        <color theme="1"/>
        <rFont val="Calibri"/>
        <family val="2"/>
        <scheme val="minor"/>
      </rPr>
      <t>5</t>
    </r>
  </si>
  <si>
    <t>V Ka</t>
  </si>
  <si>
    <t>F Ka</t>
  </si>
  <si>
    <t>Cl Ka</t>
  </si>
  <si>
    <t>Calibration data</t>
  </si>
  <si>
    <t>coordinates in mm</t>
  </si>
  <si>
    <t>weight %</t>
  </si>
  <si>
    <t>k-raw (%) = (I_unk,net/I_std,net)*100</t>
  </si>
  <si>
    <t>k-ratio = k-raw*C_std (wt% oxide)</t>
  </si>
  <si>
    <t>ZAF = C_unk/k-ratio</t>
  </si>
  <si>
    <t>net counts per second per microamp</t>
  </si>
  <si>
    <t>peak counts per second per microamp</t>
  </si>
  <si>
    <t>background counts per second per microamp - negative offset</t>
  </si>
  <si>
    <t>background counts per second per microamp - positive offset</t>
  </si>
  <si>
    <t>background counts per second per microamp - linear interpolation at peak position</t>
  </si>
  <si>
    <t>current (nA)</t>
  </si>
  <si>
    <t>peak and bkg count time (s)</t>
  </si>
  <si>
    <t>background negative offset (mm)</t>
  </si>
  <si>
    <t>background positive offset (mm)</t>
  </si>
  <si>
    <t>I_std,net (cps/microamp)</t>
  </si>
  <si>
    <t>C_std (element wt%)</t>
  </si>
  <si>
    <r>
      <t xml:space="preserve">3-sigma LLD (element wt%) = </t>
    </r>
    <r>
      <rPr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ZAF*(C_std/I_std,net)*Sqrt(2)*Sqrt(I_unk,bkg/(t_unk,bkg*curr_unk))</t>
    </r>
  </si>
  <si>
    <t>3-sigma LLD (oxide wt%)</t>
  </si>
  <si>
    <r>
      <t>1-sigma relative precision based on Poisson distribution</t>
    </r>
    <r>
      <rPr>
        <sz val="11"/>
        <color theme="1"/>
        <rFont val="Calibri"/>
        <family val="2"/>
        <scheme val="minor"/>
      </rPr>
      <t xml:space="preserve"> = Sqrt(P+B)/(P-B) where P and B are respective peak and background total counts</t>
    </r>
  </si>
  <si>
    <t>Point</t>
  </si>
  <si>
    <t>Sample</t>
  </si>
  <si>
    <t>Grain</t>
  </si>
  <si>
    <t>Traverse</t>
  </si>
  <si>
    <t>Analysis</t>
  </si>
  <si>
    <t>Date</t>
  </si>
  <si>
    <t>Time</t>
  </si>
  <si>
    <t>X</t>
  </si>
  <si>
    <t>Y</t>
  </si>
  <si>
    <t>Z</t>
  </si>
  <si>
    <t>distance (microns)</t>
  </si>
  <si>
    <t>SiO2</t>
  </si>
  <si>
    <t>Al2O3</t>
  </si>
  <si>
    <t>TiO2</t>
  </si>
  <si>
    <t>Cr2O3</t>
  </si>
  <si>
    <t>V2O3</t>
  </si>
  <si>
    <t>FeO</t>
  </si>
  <si>
    <t>MnO</t>
  </si>
  <si>
    <t>MgO</t>
  </si>
  <si>
    <t>CaO</t>
  </si>
  <si>
    <t>Na2O</t>
  </si>
  <si>
    <t>K2O</t>
  </si>
  <si>
    <t>O = F</t>
  </si>
  <si>
    <t>O = Cl</t>
  </si>
  <si>
    <t>Si(Net)</t>
  </si>
  <si>
    <t>Al(Net)</t>
  </si>
  <si>
    <t>Ti(Net)</t>
  </si>
  <si>
    <t>Cr(Net)</t>
  </si>
  <si>
    <t>V(Net)</t>
  </si>
  <si>
    <t>Fe(Net)</t>
  </si>
  <si>
    <t>Mn(Net)</t>
  </si>
  <si>
    <t>Mg(Net)</t>
  </si>
  <si>
    <t>Ca(Net)</t>
  </si>
  <si>
    <t>Na(Net)</t>
  </si>
  <si>
    <t>K(Net)</t>
  </si>
  <si>
    <t>F(Net)</t>
  </si>
  <si>
    <t>Cl(Net)</t>
  </si>
  <si>
    <t>Si(BG-)</t>
  </si>
  <si>
    <t>Al(BG-)</t>
  </si>
  <si>
    <t>Ti(BG-)</t>
  </si>
  <si>
    <t>Cr(BG-)</t>
  </si>
  <si>
    <t>V(BG-)</t>
  </si>
  <si>
    <t>Fe(BG-)</t>
  </si>
  <si>
    <t>Mn(BG-)</t>
  </si>
  <si>
    <t>Mg(BG-)</t>
  </si>
  <si>
    <t>Ca(BG-)</t>
  </si>
  <si>
    <t>Na(BG-)</t>
  </si>
  <si>
    <t>K(BG-)</t>
  </si>
  <si>
    <t>F(BG-)</t>
  </si>
  <si>
    <t>Cl(BG-)</t>
  </si>
  <si>
    <t>Si(BG+)</t>
  </si>
  <si>
    <t>Al(BG+)</t>
  </si>
  <si>
    <t>Ti(BG+)</t>
  </si>
  <si>
    <t>Cr(BG+)</t>
  </si>
  <si>
    <t>V(BG+)</t>
  </si>
  <si>
    <t>Fe(BG+)</t>
  </si>
  <si>
    <t>Mn(BG+)</t>
  </si>
  <si>
    <t>Mg(BG+)</t>
  </si>
  <si>
    <t>Ca(BG+)</t>
  </si>
  <si>
    <t>Na(BG+)</t>
  </si>
  <si>
    <t>K(BG+)</t>
  </si>
  <si>
    <t>F(BG+)</t>
  </si>
  <si>
    <t>Cl(BG+)</t>
  </si>
  <si>
    <t>Current</t>
  </si>
  <si>
    <t>98D14-150</t>
  </si>
  <si>
    <t>6a</t>
  </si>
  <si>
    <t>6b</t>
  </si>
  <si>
    <t>Dorfgastein, Austria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</si>
</sst>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u/>
      <vertAlign val="subscript"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2" fontId="0" fillId="0" borderId="0" xfId="0" applyNumberFormat="1" applyFont="1"/>
    <xf numFmtId="2" fontId="0" fillId="0" borderId="0" xfId="0" applyNumberFormat="1"/>
    <xf numFmtId="2" fontId="4" fillId="0" borderId="0" xfId="0" applyNumberFormat="1" applyFont="1"/>
    <xf numFmtId="164" fontId="0" fillId="0" borderId="0" xfId="0" applyNumberFormat="1"/>
    <xf numFmtId="164" fontId="0" fillId="0" borderId="0" xfId="0" applyNumberFormat="1" applyFont="1"/>
    <xf numFmtId="2" fontId="3" fillId="0" borderId="0" xfId="0" applyNumberFormat="1" applyFont="1"/>
    <xf numFmtId="0" fontId="0" fillId="0" borderId="0" xfId="0" applyFont="1"/>
    <xf numFmtId="1" fontId="0" fillId="0" borderId="0" xfId="0" applyNumberFormat="1"/>
    <xf numFmtId="165" fontId="0" fillId="0" borderId="0" xfId="0" applyNumberFormat="1"/>
    <xf numFmtId="165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165" fontId="7" fillId="0" borderId="0" xfId="0" applyNumberFormat="1" applyFont="1"/>
    <xf numFmtId="2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0" fillId="0" borderId="0" xfId="0" applyFill="1" applyAlignment="1">
      <alignment horizontal="right"/>
    </xf>
    <xf numFmtId="15" fontId="0" fillId="0" borderId="0" xfId="0" applyNumberFormat="1" applyFill="1"/>
    <xf numFmtId="21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166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295275</xdr:colOff>
      <xdr:row>25</xdr:row>
      <xdr:rowOff>47625</xdr:rowOff>
    </xdr:to>
    <xdr:grpSp>
      <xdr:nvGrpSpPr>
        <xdr:cNvPr id="49" name="Group 48"/>
        <xdr:cNvGrpSpPr/>
      </xdr:nvGrpSpPr>
      <xdr:grpSpPr>
        <a:xfrm>
          <a:off x="0" y="0"/>
          <a:ext cx="6391275" cy="4810125"/>
          <a:chOff x="0" y="0"/>
          <a:chExt cx="6391275" cy="4810125"/>
        </a:xfrm>
      </xdr:grpSpPr>
      <xdr:pic>
        <xdr:nvPicPr>
          <xdr:cNvPr id="2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12" name="TextBox 11"/>
          <xdr:cNvSpPr txBox="1"/>
        </xdr:nvSpPr>
        <xdr:spPr>
          <a:xfrm>
            <a:off x="4362450" y="2962275"/>
            <a:ext cx="59888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AMP6a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2895600" y="2047875"/>
            <a:ext cx="60542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AMP6b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5467350" y="495300"/>
            <a:ext cx="28995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Pl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4219575" y="238125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00050" y="3448050"/>
            <a:ext cx="38254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Qtz</a:t>
            </a:r>
          </a:p>
        </xdr:txBody>
      </xdr:sp>
      <xdr:sp macro="" textlink="">
        <xdr:nvSpPr>
          <xdr:cNvPr id="17" name="TextBox 16"/>
          <xdr:cNvSpPr txBox="1"/>
        </xdr:nvSpPr>
        <xdr:spPr>
          <a:xfrm>
            <a:off x="1485900" y="352425"/>
            <a:ext cx="32284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Gr</a:t>
            </a:r>
          </a:p>
        </xdr:txBody>
      </xdr:sp>
      <xdr:sp macro="" textlink="">
        <xdr:nvSpPr>
          <xdr:cNvPr id="18" name="TextBox 17"/>
          <xdr:cNvSpPr txBox="1"/>
        </xdr:nvSpPr>
        <xdr:spPr>
          <a:xfrm>
            <a:off x="9525" y="1343025"/>
            <a:ext cx="4133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Opx</a:t>
            </a:r>
          </a:p>
        </xdr:txBody>
      </xdr:sp>
    </xdr:grpSp>
    <xdr:clientData/>
  </xdr:twoCellAnchor>
  <xdr:twoCellAnchor>
    <xdr:from>
      <xdr:col>11</xdr:col>
      <xdr:colOff>0</xdr:colOff>
      <xdr:row>0</xdr:row>
      <xdr:rowOff>0</xdr:rowOff>
    </xdr:from>
    <xdr:to>
      <xdr:col>21</xdr:col>
      <xdr:colOff>295275</xdr:colOff>
      <xdr:row>25</xdr:row>
      <xdr:rowOff>47625</xdr:rowOff>
    </xdr:to>
    <xdr:grpSp>
      <xdr:nvGrpSpPr>
        <xdr:cNvPr id="50" name="Group 49"/>
        <xdr:cNvGrpSpPr/>
      </xdr:nvGrpSpPr>
      <xdr:grpSpPr>
        <a:xfrm>
          <a:off x="6705600" y="0"/>
          <a:ext cx="6391275" cy="4810125"/>
          <a:chOff x="6705600" y="0"/>
          <a:chExt cx="6391275" cy="4810125"/>
        </a:xfrm>
      </xdr:grpSpPr>
      <xdr:pic>
        <xdr:nvPicPr>
          <xdr:cNvPr id="3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705600" y="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19" name="TextBox 18"/>
          <xdr:cNvSpPr txBox="1"/>
        </xdr:nvSpPr>
        <xdr:spPr>
          <a:xfrm>
            <a:off x="7715250" y="3114675"/>
            <a:ext cx="38254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Qtz</a:t>
            </a:r>
          </a:p>
        </xdr:txBody>
      </xdr:sp>
      <xdr:sp macro="" textlink="">
        <xdr:nvSpPr>
          <xdr:cNvPr id="20" name="TextBox 19"/>
          <xdr:cNvSpPr txBox="1"/>
        </xdr:nvSpPr>
        <xdr:spPr>
          <a:xfrm>
            <a:off x="7705725" y="3914775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AMP7</a:t>
            </a:r>
          </a:p>
        </xdr:txBody>
      </xdr:sp>
      <xdr:sp macro="" textlink="">
        <xdr:nvSpPr>
          <xdr:cNvPr id="21" name="TextBox 20"/>
          <xdr:cNvSpPr txBox="1"/>
        </xdr:nvSpPr>
        <xdr:spPr>
          <a:xfrm>
            <a:off x="8801100" y="57150"/>
            <a:ext cx="60542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AMP6b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11715750" y="2476500"/>
            <a:ext cx="59888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AMP6a</a:t>
            </a:r>
          </a:p>
        </xdr:txBody>
      </xdr:sp>
      <xdr:sp macro="" textlink="">
        <xdr:nvSpPr>
          <xdr:cNvPr id="24" name="TextBox 23"/>
          <xdr:cNvSpPr txBox="1"/>
        </xdr:nvSpPr>
        <xdr:spPr>
          <a:xfrm>
            <a:off x="12068175" y="4219575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25" name="TextBox 24"/>
          <xdr:cNvSpPr txBox="1"/>
        </xdr:nvSpPr>
        <xdr:spPr>
          <a:xfrm>
            <a:off x="10582275" y="2076450"/>
            <a:ext cx="28995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Pl</a:t>
            </a:r>
          </a:p>
        </xdr:txBody>
      </xdr:sp>
    </xdr:grpSp>
    <xdr:clientData/>
  </xdr:twoCellAnchor>
  <xdr:twoCellAnchor>
    <xdr:from>
      <xdr:col>11</xdr:col>
      <xdr:colOff>0</xdr:colOff>
      <xdr:row>26</xdr:row>
      <xdr:rowOff>0</xdr:rowOff>
    </xdr:from>
    <xdr:to>
      <xdr:col>21</xdr:col>
      <xdr:colOff>295275</xdr:colOff>
      <xdr:row>51</xdr:row>
      <xdr:rowOff>47625</xdr:rowOff>
    </xdr:to>
    <xdr:grpSp>
      <xdr:nvGrpSpPr>
        <xdr:cNvPr id="52" name="Group 51"/>
        <xdr:cNvGrpSpPr/>
      </xdr:nvGrpSpPr>
      <xdr:grpSpPr>
        <a:xfrm>
          <a:off x="6705600" y="4953000"/>
          <a:ext cx="6391275" cy="4810125"/>
          <a:chOff x="6705600" y="4953000"/>
          <a:chExt cx="6391275" cy="4810125"/>
        </a:xfrm>
      </xdr:grpSpPr>
      <xdr:pic>
        <xdr:nvPicPr>
          <xdr:cNvPr id="1026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6705600" y="495300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23" name="TextBox 22"/>
          <xdr:cNvSpPr txBox="1"/>
        </xdr:nvSpPr>
        <xdr:spPr>
          <a:xfrm>
            <a:off x="8591550" y="6162675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AMP9</a:t>
            </a:r>
          </a:p>
        </xdr:txBody>
      </xdr:sp>
      <xdr:sp macro="" textlink="">
        <xdr:nvSpPr>
          <xdr:cNvPr id="26" name="TextBox 25"/>
          <xdr:cNvSpPr txBox="1"/>
        </xdr:nvSpPr>
        <xdr:spPr>
          <a:xfrm>
            <a:off x="12239625" y="6686550"/>
            <a:ext cx="28995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Pl</a:t>
            </a:r>
          </a:p>
        </xdr:txBody>
      </xdr:sp>
      <xdr:sp macro="" textlink="">
        <xdr:nvSpPr>
          <xdr:cNvPr id="27" name="TextBox 26"/>
          <xdr:cNvSpPr txBox="1"/>
        </xdr:nvSpPr>
        <xdr:spPr>
          <a:xfrm>
            <a:off x="11296650" y="7629525"/>
            <a:ext cx="34041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Ap</a:t>
            </a:r>
          </a:p>
        </xdr:txBody>
      </xdr:sp>
      <xdr:sp macro="" textlink="">
        <xdr:nvSpPr>
          <xdr:cNvPr id="28" name="TextBox 27"/>
          <xdr:cNvSpPr txBox="1"/>
        </xdr:nvSpPr>
        <xdr:spPr>
          <a:xfrm>
            <a:off x="11382375" y="6905625"/>
            <a:ext cx="34041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Ap</a:t>
            </a:r>
          </a:p>
        </xdr:txBody>
      </xdr:sp>
      <xdr:sp macro="" textlink="">
        <xdr:nvSpPr>
          <xdr:cNvPr id="29" name="TextBox 28"/>
          <xdr:cNvSpPr txBox="1"/>
        </xdr:nvSpPr>
        <xdr:spPr>
          <a:xfrm>
            <a:off x="10334625" y="8296275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31" name="TextBox 30"/>
          <xdr:cNvSpPr txBox="1"/>
        </xdr:nvSpPr>
        <xdr:spPr>
          <a:xfrm>
            <a:off x="7239000" y="5724525"/>
            <a:ext cx="4133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Opx</a:t>
            </a: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9210675" y="6610350"/>
            <a:ext cx="4133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Opx</a:t>
            </a:r>
          </a:p>
        </xdr:txBody>
      </xdr:sp>
    </xdr:grpSp>
    <xdr:clientData/>
  </xdr:twoCellAnchor>
  <xdr:twoCellAnchor>
    <xdr:from>
      <xdr:col>0</xdr:col>
      <xdr:colOff>0</xdr:colOff>
      <xdr:row>26</xdr:row>
      <xdr:rowOff>0</xdr:rowOff>
    </xdr:from>
    <xdr:to>
      <xdr:col>10</xdr:col>
      <xdr:colOff>295275</xdr:colOff>
      <xdr:row>51</xdr:row>
      <xdr:rowOff>47625</xdr:rowOff>
    </xdr:to>
    <xdr:grpSp>
      <xdr:nvGrpSpPr>
        <xdr:cNvPr id="51" name="Group 50"/>
        <xdr:cNvGrpSpPr/>
      </xdr:nvGrpSpPr>
      <xdr:grpSpPr>
        <a:xfrm>
          <a:off x="0" y="4953000"/>
          <a:ext cx="6391275" cy="4810125"/>
          <a:chOff x="0" y="4953000"/>
          <a:chExt cx="6391275" cy="4810125"/>
        </a:xfrm>
      </xdr:grpSpPr>
      <xdr:pic>
        <xdr:nvPicPr>
          <xdr:cNvPr id="6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 bwMode="auto">
          <a:xfrm>
            <a:off x="0" y="495300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30" name="TextBox 29"/>
          <xdr:cNvSpPr txBox="1"/>
        </xdr:nvSpPr>
        <xdr:spPr>
          <a:xfrm>
            <a:off x="1647825" y="5143500"/>
            <a:ext cx="4133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tx1"/>
                </a:solidFill>
              </a:rPr>
              <a:t>Opx</a:t>
            </a:r>
          </a:p>
        </xdr:txBody>
      </xdr:sp>
      <xdr:sp macro="" textlink="">
        <xdr:nvSpPr>
          <xdr:cNvPr id="33" name="TextBox 32"/>
          <xdr:cNvSpPr txBox="1"/>
        </xdr:nvSpPr>
        <xdr:spPr>
          <a:xfrm>
            <a:off x="5553075" y="8343900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34" name="TextBox 33"/>
          <xdr:cNvSpPr txBox="1"/>
        </xdr:nvSpPr>
        <xdr:spPr>
          <a:xfrm>
            <a:off x="2762250" y="6219825"/>
            <a:ext cx="60279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AMP13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1685925" y="6115050"/>
            <a:ext cx="32284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Gr</a:t>
            </a:r>
          </a:p>
        </xdr:txBody>
      </xdr:sp>
      <xdr:sp macro="" textlink="">
        <xdr:nvSpPr>
          <xdr:cNvPr id="36" name="TextBox 35"/>
          <xdr:cNvSpPr txBox="1"/>
        </xdr:nvSpPr>
        <xdr:spPr>
          <a:xfrm>
            <a:off x="4257675" y="9210675"/>
            <a:ext cx="38254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Qtz</a:t>
            </a:r>
          </a:p>
        </xdr:txBody>
      </xdr:sp>
    </xdr:grpSp>
    <xdr:clientData/>
  </xdr:twoCellAnchor>
  <xdr:twoCellAnchor>
    <xdr:from>
      <xdr:col>0</xdr:col>
      <xdr:colOff>0</xdr:colOff>
      <xdr:row>52</xdr:row>
      <xdr:rowOff>0</xdr:rowOff>
    </xdr:from>
    <xdr:to>
      <xdr:col>10</xdr:col>
      <xdr:colOff>295275</xdr:colOff>
      <xdr:row>77</xdr:row>
      <xdr:rowOff>47625</xdr:rowOff>
    </xdr:to>
    <xdr:grpSp>
      <xdr:nvGrpSpPr>
        <xdr:cNvPr id="53" name="Group 52"/>
        <xdr:cNvGrpSpPr/>
      </xdr:nvGrpSpPr>
      <xdr:grpSpPr>
        <a:xfrm>
          <a:off x="0" y="9906000"/>
          <a:ext cx="6391275" cy="4810125"/>
          <a:chOff x="0" y="9906000"/>
          <a:chExt cx="6391275" cy="4810125"/>
        </a:xfrm>
      </xdr:grpSpPr>
      <xdr:pic>
        <xdr:nvPicPr>
          <xdr:cNvPr id="4" name="Picture 4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0" y="990600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37" name="TextBox 36"/>
          <xdr:cNvSpPr txBox="1"/>
        </xdr:nvSpPr>
        <xdr:spPr>
          <a:xfrm>
            <a:off x="2000250" y="11791950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AMP1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705350" y="11182350"/>
            <a:ext cx="38254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Qtz</a:t>
            </a:r>
          </a:p>
        </xdr:txBody>
      </xdr:sp>
      <xdr:sp macro="" textlink="">
        <xdr:nvSpPr>
          <xdr:cNvPr id="39" name="TextBox 38"/>
          <xdr:cNvSpPr txBox="1"/>
        </xdr:nvSpPr>
        <xdr:spPr>
          <a:xfrm>
            <a:off x="1133475" y="13335000"/>
            <a:ext cx="28995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Pl</a:t>
            </a:r>
          </a:p>
        </xdr:txBody>
      </xdr:sp>
    </xdr:grpSp>
    <xdr:clientData/>
  </xdr:twoCellAnchor>
  <xdr:twoCellAnchor>
    <xdr:from>
      <xdr:col>11</xdr:col>
      <xdr:colOff>0</xdr:colOff>
      <xdr:row>52</xdr:row>
      <xdr:rowOff>0</xdr:rowOff>
    </xdr:from>
    <xdr:to>
      <xdr:col>21</xdr:col>
      <xdr:colOff>295275</xdr:colOff>
      <xdr:row>77</xdr:row>
      <xdr:rowOff>47625</xdr:rowOff>
    </xdr:to>
    <xdr:grpSp>
      <xdr:nvGrpSpPr>
        <xdr:cNvPr id="54" name="Group 53"/>
        <xdr:cNvGrpSpPr/>
      </xdr:nvGrpSpPr>
      <xdr:grpSpPr>
        <a:xfrm>
          <a:off x="6705600" y="9906000"/>
          <a:ext cx="6391275" cy="4810125"/>
          <a:chOff x="6705600" y="9906000"/>
          <a:chExt cx="6391275" cy="4810125"/>
        </a:xfrm>
      </xdr:grpSpPr>
      <xdr:pic>
        <xdr:nvPicPr>
          <xdr:cNvPr id="5" name="Picture 1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6705600" y="9906000"/>
            <a:ext cx="6391275" cy="4810125"/>
          </a:xfrm>
          <a:prstGeom prst="rect">
            <a:avLst/>
          </a:prstGeom>
          <a:noFill/>
          <a:ln w="1">
            <a:noFill/>
            <a:miter lim="800000"/>
            <a:headEnd/>
            <a:tailEnd type="none" w="med" len="med"/>
          </a:ln>
          <a:effectLst/>
        </xdr:spPr>
      </xdr:pic>
      <xdr:sp macro="" textlink="">
        <xdr:nvSpPr>
          <xdr:cNvPr id="40" name="TextBox 39"/>
          <xdr:cNvSpPr txBox="1"/>
        </xdr:nvSpPr>
        <xdr:spPr>
          <a:xfrm>
            <a:off x="7610475" y="12039600"/>
            <a:ext cx="3701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Grt</a:t>
            </a:r>
          </a:p>
        </xdr:txBody>
      </xdr:sp>
      <xdr:sp macro="" textlink="">
        <xdr:nvSpPr>
          <xdr:cNvPr id="41" name="TextBox 40"/>
          <xdr:cNvSpPr txBox="1"/>
        </xdr:nvSpPr>
        <xdr:spPr>
          <a:xfrm>
            <a:off x="8820150" y="14182725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42" name="TextBox 41"/>
          <xdr:cNvSpPr txBox="1"/>
        </xdr:nvSpPr>
        <xdr:spPr>
          <a:xfrm>
            <a:off x="8467725" y="11315700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AMP2</a:t>
            </a:r>
          </a:p>
        </xdr:txBody>
      </xdr:sp>
      <xdr:sp macro="" textlink="">
        <xdr:nvSpPr>
          <xdr:cNvPr id="43" name="TextBox 42"/>
          <xdr:cNvSpPr txBox="1"/>
        </xdr:nvSpPr>
        <xdr:spPr>
          <a:xfrm>
            <a:off x="9248775" y="12506325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AMP3</a:t>
            </a:r>
          </a:p>
        </xdr:txBody>
      </xdr:sp>
      <xdr:sp macro="" textlink="">
        <xdr:nvSpPr>
          <xdr:cNvPr id="44" name="TextBox 43"/>
          <xdr:cNvSpPr txBox="1"/>
        </xdr:nvSpPr>
        <xdr:spPr>
          <a:xfrm>
            <a:off x="9963150" y="13096875"/>
            <a:ext cx="53129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AMP4</a:t>
            </a:r>
          </a:p>
        </xdr:txBody>
      </xdr:sp>
      <xdr:sp macro="" textlink="">
        <xdr:nvSpPr>
          <xdr:cNvPr id="45" name="TextBox 44"/>
          <xdr:cNvSpPr txBox="1"/>
        </xdr:nvSpPr>
        <xdr:spPr>
          <a:xfrm>
            <a:off x="7239000" y="13620750"/>
            <a:ext cx="39696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Gru</a:t>
            </a:r>
          </a:p>
        </xdr:txBody>
      </xdr:sp>
      <xdr:sp macro="" textlink="">
        <xdr:nvSpPr>
          <xdr:cNvPr id="46" name="TextBox 45"/>
          <xdr:cNvSpPr txBox="1"/>
        </xdr:nvSpPr>
        <xdr:spPr>
          <a:xfrm>
            <a:off x="12258675" y="10820400"/>
            <a:ext cx="310470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/>
              <a:t>Ol</a:t>
            </a:r>
          </a:p>
        </xdr:txBody>
      </xdr:sp>
      <xdr:sp macro="" textlink="">
        <xdr:nvSpPr>
          <xdr:cNvPr id="47" name="TextBox 46"/>
          <xdr:cNvSpPr txBox="1"/>
        </xdr:nvSpPr>
        <xdr:spPr>
          <a:xfrm>
            <a:off x="8267700" y="10706100"/>
            <a:ext cx="38254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Qtz</a:t>
            </a:r>
          </a:p>
        </xdr:txBody>
      </xdr:sp>
      <xdr:sp macro="" textlink="">
        <xdr:nvSpPr>
          <xdr:cNvPr id="48" name="TextBox 47"/>
          <xdr:cNvSpPr txBox="1"/>
        </xdr:nvSpPr>
        <xdr:spPr>
          <a:xfrm>
            <a:off x="9124950" y="13020675"/>
            <a:ext cx="322845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spAutoFit/>
          </a:bodyPr>
          <a:lstStyle/>
          <a:p>
            <a:r>
              <a:rPr lang="en-US" sz="1100">
                <a:solidFill>
                  <a:schemeClr val="bg1"/>
                </a:solidFill>
              </a:rPr>
              <a:t>Gr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65"/>
  <sheetViews>
    <sheetView tabSelected="1" workbookViewId="0">
      <selection activeCell="A4" sqref="A4"/>
    </sheetView>
  </sheetViews>
  <sheetFormatPr defaultRowHeight="15"/>
  <cols>
    <col min="1" max="1" width="26" customWidth="1"/>
    <col min="2" max="2" width="22" customWidth="1"/>
  </cols>
  <sheetData>
    <row r="1" spans="1:23">
      <c r="A1" s="1" t="s">
        <v>52</v>
      </c>
    </row>
    <row r="2" spans="1:23">
      <c r="A2" t="s">
        <v>49</v>
      </c>
      <c r="B2" t="s">
        <v>50</v>
      </c>
    </row>
    <row r="3" spans="1:23">
      <c r="A3" t="s">
        <v>51</v>
      </c>
      <c r="B3" t="s">
        <v>60</v>
      </c>
    </row>
    <row r="6" spans="1:23">
      <c r="A6" s="1" t="s">
        <v>0</v>
      </c>
    </row>
    <row r="7" spans="1:23" s="2" customFormat="1">
      <c r="C7" s="2" t="s">
        <v>1</v>
      </c>
    </row>
    <row r="8" spans="1:23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3" t="s">
        <v>18</v>
      </c>
      <c r="S8" s="3" t="s">
        <v>19</v>
      </c>
      <c r="T8" s="3" t="s">
        <v>20</v>
      </c>
      <c r="U8" s="3" t="s">
        <v>21</v>
      </c>
      <c r="V8" s="3" t="s">
        <v>22</v>
      </c>
      <c r="W8" s="3" t="s">
        <v>23</v>
      </c>
    </row>
    <row r="9" spans="1:23" s="10" customFormat="1">
      <c r="A9" s="10" t="s">
        <v>24</v>
      </c>
      <c r="B9" s="10" t="s">
        <v>25</v>
      </c>
      <c r="C9" s="4">
        <v>13.78</v>
      </c>
      <c r="D9" s="4"/>
      <c r="E9" s="4"/>
      <c r="F9" s="4"/>
      <c r="G9" s="4"/>
      <c r="H9" s="6">
        <v>54.81</v>
      </c>
      <c r="I9" s="4"/>
      <c r="J9" s="4"/>
      <c r="K9" s="4"/>
      <c r="L9" s="4"/>
      <c r="M9" s="4"/>
      <c r="N9" s="4"/>
      <c r="O9" s="4"/>
      <c r="R9" s="4">
        <v>31.41</v>
      </c>
      <c r="S9" s="4"/>
      <c r="T9" s="4"/>
      <c r="U9" s="4"/>
      <c r="V9" s="4">
        <f>SUM(C9:U9)</f>
        <v>100</v>
      </c>
      <c r="W9" s="10" t="s">
        <v>26</v>
      </c>
    </row>
    <row r="10" spans="1:23" s="10" customFormat="1">
      <c r="A10" s="10" t="s">
        <v>27</v>
      </c>
      <c r="B10" s="10" t="s">
        <v>25</v>
      </c>
      <c r="C10" s="4">
        <v>19.96</v>
      </c>
      <c r="D10" s="4"/>
      <c r="E10" s="4"/>
      <c r="F10" s="4"/>
      <c r="G10" s="4"/>
      <c r="H10" s="4"/>
      <c r="I10" s="4"/>
      <c r="J10" s="6">
        <v>34.549999999999997</v>
      </c>
      <c r="K10" s="4"/>
      <c r="L10" s="4"/>
      <c r="M10" s="4"/>
      <c r="N10" s="4"/>
      <c r="O10" s="4"/>
      <c r="R10" s="4">
        <v>45.49</v>
      </c>
      <c r="S10" s="4"/>
      <c r="T10" s="4"/>
      <c r="U10" s="4"/>
      <c r="V10" s="4">
        <f t="shared" ref="V10:V20" si="0">SUM(C10:U10)</f>
        <v>100</v>
      </c>
      <c r="W10" s="10" t="s">
        <v>26</v>
      </c>
    </row>
    <row r="11" spans="1:23" s="10" customFormat="1">
      <c r="A11" s="10" t="s">
        <v>28</v>
      </c>
      <c r="B11" s="10" t="s">
        <v>29</v>
      </c>
      <c r="C11" s="4">
        <v>20.190000000000001</v>
      </c>
      <c r="D11" s="6">
        <v>19.399999999999999</v>
      </c>
      <c r="E11" s="4"/>
      <c r="F11" s="4"/>
      <c r="G11" s="4"/>
      <c r="H11" s="4"/>
      <c r="I11" s="4"/>
      <c r="J11" s="4"/>
      <c r="K11" s="4">
        <v>14.41</v>
      </c>
      <c r="L11" s="4"/>
      <c r="M11" s="4"/>
      <c r="N11" s="4"/>
      <c r="O11" s="4"/>
      <c r="R11" s="4">
        <v>46.01</v>
      </c>
      <c r="S11" s="4"/>
      <c r="T11" s="4"/>
      <c r="U11" s="4"/>
      <c r="V11" s="4">
        <f t="shared" si="0"/>
        <v>100.00999999999999</v>
      </c>
    </row>
    <row r="12" spans="1:23" s="10" customFormat="1">
      <c r="A12" s="10" t="s">
        <v>53</v>
      </c>
      <c r="B12" t="s">
        <v>176</v>
      </c>
      <c r="C12" s="4">
        <v>31.94</v>
      </c>
      <c r="D12" s="4">
        <v>10.38</v>
      </c>
      <c r="E12" s="4"/>
      <c r="F12" s="4"/>
      <c r="G12" s="4"/>
      <c r="H12" s="4"/>
      <c r="I12" s="4"/>
      <c r="J12" s="4"/>
      <c r="K12" s="4">
        <v>0.13</v>
      </c>
      <c r="L12" s="4"/>
      <c r="M12" s="4"/>
      <c r="N12" s="6">
        <v>8.66</v>
      </c>
      <c r="O12" s="8">
        <v>0.02</v>
      </c>
      <c r="R12" s="4">
        <v>48.69</v>
      </c>
      <c r="S12" s="4"/>
      <c r="T12" s="4"/>
      <c r="U12" s="4"/>
      <c r="V12" s="4">
        <f t="shared" si="0"/>
        <v>99.82</v>
      </c>
    </row>
    <row r="13" spans="1:23" s="10" customFormat="1">
      <c r="A13" s="10" t="s">
        <v>54</v>
      </c>
      <c r="B13" s="10" t="s">
        <v>32</v>
      </c>
      <c r="C13" s="6">
        <v>25.21</v>
      </c>
      <c r="D13" s="4">
        <v>0.35</v>
      </c>
      <c r="E13" s="4">
        <v>0.16</v>
      </c>
      <c r="F13" s="4">
        <v>0.14000000000000001</v>
      </c>
      <c r="G13" s="4"/>
      <c r="H13" s="4">
        <v>2.2799999999999998</v>
      </c>
      <c r="I13" s="4">
        <v>0.05</v>
      </c>
      <c r="J13" s="4">
        <v>10.210000000000001</v>
      </c>
      <c r="K13" s="6">
        <v>17.55</v>
      </c>
      <c r="L13" s="4">
        <v>0.03</v>
      </c>
      <c r="M13" s="8">
        <v>5.0000000000000001E-3</v>
      </c>
      <c r="N13" s="4">
        <v>0.18</v>
      </c>
      <c r="O13" s="4"/>
      <c r="R13" s="4">
        <v>43.78</v>
      </c>
      <c r="S13" s="4"/>
      <c r="T13" s="4"/>
      <c r="U13" s="4"/>
      <c r="V13" s="4">
        <f t="shared" si="0"/>
        <v>99.945000000000007</v>
      </c>
      <c r="W13" s="10" t="s">
        <v>33</v>
      </c>
    </row>
    <row r="14" spans="1:23" s="10" customFormat="1">
      <c r="A14" s="10" t="s">
        <v>55</v>
      </c>
      <c r="B14" s="10" t="s">
        <v>35</v>
      </c>
      <c r="C14" s="4">
        <v>22.22</v>
      </c>
      <c r="D14" s="4">
        <v>0.13</v>
      </c>
      <c r="E14" s="4"/>
      <c r="F14" s="4"/>
      <c r="G14" s="4"/>
      <c r="H14" s="4">
        <v>8.81</v>
      </c>
      <c r="I14" s="6">
        <v>25.58</v>
      </c>
      <c r="J14" s="4">
        <v>0.2</v>
      </c>
      <c r="K14" s="4">
        <v>5.39</v>
      </c>
      <c r="L14" s="4"/>
      <c r="M14" s="4"/>
      <c r="N14" s="4"/>
      <c r="O14" s="4"/>
      <c r="R14" s="4">
        <v>37.68</v>
      </c>
      <c r="S14" s="4"/>
      <c r="T14" s="4"/>
      <c r="U14" s="4"/>
      <c r="V14" s="4">
        <f t="shared" si="0"/>
        <v>100.00999999999999</v>
      </c>
    </row>
    <row r="15" spans="1:23" s="10" customFormat="1">
      <c r="A15" s="10" t="s">
        <v>56</v>
      </c>
      <c r="B15" s="10" t="s">
        <v>37</v>
      </c>
      <c r="C15" s="4"/>
      <c r="D15" s="4">
        <v>0.1</v>
      </c>
      <c r="E15" s="6">
        <v>59.19</v>
      </c>
      <c r="F15" s="4"/>
      <c r="G15" s="4"/>
      <c r="H15" s="4">
        <v>0.3</v>
      </c>
      <c r="I15" s="4"/>
      <c r="J15" s="4"/>
      <c r="K15" s="4">
        <v>0.2</v>
      </c>
      <c r="L15" s="4"/>
      <c r="M15" s="4"/>
      <c r="N15" s="4"/>
      <c r="O15" s="4">
        <v>0.2</v>
      </c>
      <c r="R15" s="4">
        <v>39.86</v>
      </c>
      <c r="S15" s="4"/>
      <c r="T15" s="4"/>
      <c r="U15" s="4"/>
      <c r="V15" s="4">
        <f t="shared" si="0"/>
        <v>99.85</v>
      </c>
    </row>
    <row r="16" spans="1:23" s="10" customFormat="1">
      <c r="A16" s="10" t="s">
        <v>57</v>
      </c>
      <c r="B16" s="10" t="s">
        <v>39</v>
      </c>
      <c r="C16" s="4">
        <v>30.1</v>
      </c>
      <c r="D16" s="4">
        <v>9.83</v>
      </c>
      <c r="E16" s="4"/>
      <c r="F16" s="4"/>
      <c r="G16" s="4"/>
      <c r="H16" s="8">
        <v>2.3E-2</v>
      </c>
      <c r="I16" s="4"/>
      <c r="J16" s="4"/>
      <c r="K16" s="4"/>
      <c r="L16" s="4"/>
      <c r="M16" s="4">
        <v>0.73</v>
      </c>
      <c r="N16" s="4">
        <v>0.85</v>
      </c>
      <c r="O16" s="6">
        <v>12.39</v>
      </c>
      <c r="R16" s="4">
        <v>46.03</v>
      </c>
      <c r="S16" s="8">
        <v>8.9999999999999993E-3</v>
      </c>
      <c r="T16" s="4"/>
      <c r="U16" s="4"/>
      <c r="V16" s="4">
        <f t="shared" si="0"/>
        <v>99.962000000000003</v>
      </c>
      <c r="W16" s="10" t="s">
        <v>33</v>
      </c>
    </row>
    <row r="17" spans="1:23" s="10" customFormat="1">
      <c r="A17" s="10" t="s">
        <v>58</v>
      </c>
      <c r="B17" s="10" t="s">
        <v>48</v>
      </c>
      <c r="C17" s="4"/>
      <c r="D17" s="4">
        <v>5.25</v>
      </c>
      <c r="E17" s="4"/>
      <c r="F17" s="6">
        <v>41.39</v>
      </c>
      <c r="G17" s="4"/>
      <c r="H17" s="4">
        <v>10.14</v>
      </c>
      <c r="I17" s="8">
        <v>8.5000000000000006E-2</v>
      </c>
      <c r="J17" s="4">
        <v>9.17</v>
      </c>
      <c r="K17" s="8">
        <v>8.5999999999999993E-2</v>
      </c>
      <c r="L17" s="4"/>
      <c r="M17" s="4"/>
      <c r="N17" s="4"/>
      <c r="O17" s="17"/>
      <c r="R17" s="4">
        <v>32.770000000000003</v>
      </c>
      <c r="S17" s="8"/>
      <c r="T17" s="4"/>
      <c r="U17" s="4"/>
      <c r="V17" s="4">
        <f t="shared" si="0"/>
        <v>98.890999999999991</v>
      </c>
    </row>
    <row r="18" spans="1:23" s="10" customFormat="1" ht="18">
      <c r="A18" s="10" t="s">
        <v>41</v>
      </c>
      <c r="B18" s="10" t="s">
        <v>42</v>
      </c>
      <c r="C18" s="4"/>
      <c r="D18" s="4"/>
      <c r="E18" s="4"/>
      <c r="F18" s="4"/>
      <c r="G18" s="6">
        <v>56.02</v>
      </c>
      <c r="H18" s="8"/>
      <c r="I18" s="4"/>
      <c r="J18" s="4"/>
      <c r="K18" s="4"/>
      <c r="L18" s="4"/>
      <c r="M18" s="4"/>
      <c r="N18" s="4"/>
      <c r="O18" s="17"/>
      <c r="R18" s="4">
        <v>43.98</v>
      </c>
      <c r="S18" s="8"/>
      <c r="T18" s="4"/>
      <c r="U18" s="4"/>
      <c r="V18" s="4">
        <f t="shared" si="0"/>
        <v>100</v>
      </c>
    </row>
    <row r="19" spans="1:23" s="10" customFormat="1">
      <c r="A19" s="10" t="s">
        <v>43</v>
      </c>
      <c r="B19" s="10" t="s">
        <v>44</v>
      </c>
      <c r="C19" s="4">
        <v>20</v>
      </c>
      <c r="D19" s="4">
        <v>6.41</v>
      </c>
      <c r="E19" s="4"/>
      <c r="F19" s="4"/>
      <c r="G19" s="4"/>
      <c r="H19" s="4"/>
      <c r="I19" s="4"/>
      <c r="J19" s="4">
        <v>17.309999999999999</v>
      </c>
      <c r="K19" s="4"/>
      <c r="L19" s="4"/>
      <c r="M19" s="4"/>
      <c r="N19" s="4"/>
      <c r="O19" s="4">
        <v>9.2799999999999994</v>
      </c>
      <c r="R19" s="4">
        <v>37.979999999999997</v>
      </c>
      <c r="S19" s="4"/>
      <c r="T19" s="6">
        <v>9.02</v>
      </c>
      <c r="U19" s="4"/>
      <c r="V19" s="4">
        <f t="shared" si="0"/>
        <v>99.999999999999986</v>
      </c>
    </row>
    <row r="20" spans="1:23" s="10" customFormat="1">
      <c r="A20" s="10" t="s">
        <v>59</v>
      </c>
      <c r="B20" s="10" t="s">
        <v>46</v>
      </c>
      <c r="C20" s="4">
        <v>24.54</v>
      </c>
      <c r="D20" s="4">
        <v>12.41</v>
      </c>
      <c r="E20" s="4"/>
      <c r="F20" s="4"/>
      <c r="G20" s="4"/>
      <c r="H20" s="8">
        <v>7.0000000000000007E-2</v>
      </c>
      <c r="I20" s="8">
        <v>8.0000000000000002E-3</v>
      </c>
      <c r="J20" s="4">
        <v>0.21</v>
      </c>
      <c r="K20" s="4">
        <v>7.47</v>
      </c>
      <c r="L20" s="8">
        <v>8.5000000000000006E-2</v>
      </c>
      <c r="M20" s="8"/>
      <c r="N20" s="4">
        <v>5.39</v>
      </c>
      <c r="O20" s="4">
        <v>0.71</v>
      </c>
      <c r="P20" s="10">
        <v>0.35</v>
      </c>
      <c r="Q20" s="10">
        <v>0.48</v>
      </c>
      <c r="R20" s="4">
        <v>45.72</v>
      </c>
      <c r="S20" s="8">
        <v>2.1999999999999999E-2</v>
      </c>
      <c r="T20" s="4"/>
      <c r="U20" s="6">
        <v>2</v>
      </c>
      <c r="V20" s="4">
        <f t="shared" si="0"/>
        <v>99.465000000000018</v>
      </c>
      <c r="W20" s="10" t="s">
        <v>47</v>
      </c>
    </row>
    <row r="23" spans="1:23">
      <c r="A23" s="1" t="s">
        <v>89</v>
      </c>
    </row>
    <row r="24" spans="1:23">
      <c r="A24" s="1" t="s">
        <v>24</v>
      </c>
      <c r="B24" s="3" t="s">
        <v>61</v>
      </c>
      <c r="C24" s="9" t="s">
        <v>62</v>
      </c>
    </row>
    <row r="25" spans="1:23">
      <c r="A25" s="10" t="s">
        <v>63</v>
      </c>
      <c r="B25" s="10" t="s">
        <v>64</v>
      </c>
      <c r="C25" s="4" t="s">
        <v>65</v>
      </c>
    </row>
    <row r="26" spans="1:23">
      <c r="A26" t="s">
        <v>66</v>
      </c>
      <c r="B26" s="5">
        <v>30</v>
      </c>
      <c r="C26" s="5">
        <v>30</v>
      </c>
    </row>
    <row r="27" spans="1:23">
      <c r="A27" t="s">
        <v>67</v>
      </c>
      <c r="B27" s="11">
        <v>10</v>
      </c>
      <c r="C27" s="11">
        <v>10</v>
      </c>
    </row>
    <row r="28" spans="1:23">
      <c r="A28">
        <v>1</v>
      </c>
      <c r="B28" s="12">
        <v>3788.2</v>
      </c>
      <c r="C28" s="12">
        <v>8589.4</v>
      </c>
    </row>
    <row r="29" spans="1:23">
      <c r="A29">
        <v>2</v>
      </c>
      <c r="B29" s="12">
        <v>3782</v>
      </c>
      <c r="C29" s="12">
        <v>8559.1</v>
      </c>
    </row>
    <row r="30" spans="1:23">
      <c r="A30">
        <v>3</v>
      </c>
      <c r="B30" s="12">
        <v>3764.8</v>
      </c>
      <c r="C30" s="12">
        <v>8570.9</v>
      </c>
    </row>
    <row r="31" spans="1:23">
      <c r="A31">
        <v>4</v>
      </c>
      <c r="B31" s="12">
        <v>3767.3</v>
      </c>
      <c r="C31" s="12">
        <v>8584.2000000000007</v>
      </c>
    </row>
    <row r="32" spans="1:23">
      <c r="A32">
        <v>5</v>
      </c>
      <c r="B32" s="12">
        <v>3780.2</v>
      </c>
      <c r="C32" s="12">
        <v>8496</v>
      </c>
    </row>
    <row r="33" spans="1:3">
      <c r="A33">
        <v>6</v>
      </c>
      <c r="B33" s="12">
        <v>3761.7</v>
      </c>
      <c r="C33" s="12">
        <v>8522.5</v>
      </c>
    </row>
    <row r="34" spans="1:3">
      <c r="A34">
        <v>7</v>
      </c>
      <c r="B34" s="12">
        <v>3802.1</v>
      </c>
      <c r="C34" s="12">
        <v>8587.6</v>
      </c>
    </row>
    <row r="35" spans="1:3">
      <c r="A35">
        <v>8</v>
      </c>
      <c r="B35" s="12">
        <v>3773.9</v>
      </c>
      <c r="C35" s="12">
        <v>8563.7000000000007</v>
      </c>
    </row>
    <row r="36" spans="1:3">
      <c r="A36">
        <v>9</v>
      </c>
      <c r="B36" s="12">
        <v>3768.7</v>
      </c>
      <c r="C36" s="12">
        <v>8555.9</v>
      </c>
    </row>
    <row r="37" spans="1:3">
      <c r="A37">
        <v>10</v>
      </c>
      <c r="B37" s="12">
        <v>3767.2</v>
      </c>
      <c r="C37" s="12">
        <v>8465</v>
      </c>
    </row>
    <row r="38" spans="1:3">
      <c r="A38">
        <v>11</v>
      </c>
      <c r="B38" s="13">
        <v>3803.9</v>
      </c>
      <c r="C38" s="13"/>
    </row>
    <row r="39" spans="1:3">
      <c r="A39" t="s">
        <v>68</v>
      </c>
      <c r="B39" s="12">
        <f>AVERAGE(B28:B38)</f>
        <v>3778.181818181818</v>
      </c>
      <c r="C39" s="12">
        <f>AVERAGE(C28:C37)</f>
        <v>8549.43</v>
      </c>
    </row>
    <row r="40" spans="1:3">
      <c r="A40" t="s">
        <v>69</v>
      </c>
      <c r="B40" s="12">
        <f>B39/(B26/1000)</f>
        <v>125939.39393939394</v>
      </c>
      <c r="C40" s="12">
        <f>C39/(C26/1000)</f>
        <v>284981</v>
      </c>
    </row>
    <row r="41" spans="1:3">
      <c r="A41" t="s">
        <v>70</v>
      </c>
      <c r="B41" s="5">
        <f>STDEV(B28:B38)</f>
        <v>14.664570786899395</v>
      </c>
      <c r="C41" s="5">
        <f>STDEV(C28:C37)</f>
        <v>41.862049904581106</v>
      </c>
    </row>
    <row r="42" spans="1:3">
      <c r="A42" t="s">
        <v>71</v>
      </c>
      <c r="B42" s="5">
        <f>SQRT(B39*B27)/B27</f>
        <v>19.437545673725932</v>
      </c>
      <c r="C42" s="5">
        <f>SQRT(C39*C27)/C27</f>
        <v>29.239408338747211</v>
      </c>
    </row>
    <row r="43" spans="1:3">
      <c r="A43" s="14" t="s">
        <v>72</v>
      </c>
      <c r="B43" s="15">
        <f>B41/B42</f>
        <v>0.75444559889686846</v>
      </c>
      <c r="C43" s="15">
        <f>C41/C42</f>
        <v>1.4316996233164794</v>
      </c>
    </row>
    <row r="45" spans="1:3">
      <c r="A45" s="1" t="s">
        <v>27</v>
      </c>
      <c r="B45" s="3" t="s">
        <v>73</v>
      </c>
      <c r="C45" s="9" t="s">
        <v>62</v>
      </c>
    </row>
    <row r="46" spans="1:3">
      <c r="A46" s="10" t="s">
        <v>63</v>
      </c>
      <c r="B46" t="s">
        <v>74</v>
      </c>
      <c r="C46" s="4" t="s">
        <v>65</v>
      </c>
    </row>
    <row r="47" spans="1:3">
      <c r="A47" t="s">
        <v>66</v>
      </c>
      <c r="B47" s="5">
        <v>29.99</v>
      </c>
      <c r="C47" s="5">
        <v>29.99</v>
      </c>
    </row>
    <row r="48" spans="1:3">
      <c r="A48" t="s">
        <v>67</v>
      </c>
      <c r="B48" s="11">
        <v>10</v>
      </c>
      <c r="C48" s="11">
        <v>10</v>
      </c>
    </row>
    <row r="49" spans="1:3">
      <c r="A49">
        <v>1</v>
      </c>
      <c r="B49">
        <v>13515.3</v>
      </c>
      <c r="C49" s="12">
        <v>11699</v>
      </c>
    </row>
    <row r="50" spans="1:3">
      <c r="A50">
        <v>2</v>
      </c>
      <c r="B50">
        <v>13536.1</v>
      </c>
      <c r="C50" s="12">
        <v>11737.8</v>
      </c>
    </row>
    <row r="51" spans="1:3">
      <c r="A51">
        <v>3</v>
      </c>
      <c r="B51">
        <v>13420.3</v>
      </c>
      <c r="C51" s="12">
        <v>11815.9</v>
      </c>
    </row>
    <row r="52" spans="1:3">
      <c r="A52">
        <v>4</v>
      </c>
      <c r="B52">
        <v>13392.3</v>
      </c>
      <c r="C52" s="12">
        <v>11725.6</v>
      </c>
    </row>
    <row r="53" spans="1:3">
      <c r="A53">
        <v>5</v>
      </c>
      <c r="B53">
        <v>13475.3</v>
      </c>
      <c r="C53" s="12">
        <v>11754.3</v>
      </c>
    </row>
    <row r="54" spans="1:3">
      <c r="A54">
        <v>6</v>
      </c>
      <c r="B54">
        <v>13448.2</v>
      </c>
      <c r="C54" s="12">
        <v>11719.9</v>
      </c>
    </row>
    <row r="55" spans="1:3">
      <c r="A55">
        <v>7</v>
      </c>
      <c r="B55">
        <v>13479.1</v>
      </c>
      <c r="C55" s="12">
        <v>11801.1</v>
      </c>
    </row>
    <row r="56" spans="1:3">
      <c r="A56">
        <v>8</v>
      </c>
      <c r="B56">
        <v>13484.4</v>
      </c>
      <c r="C56" s="12">
        <v>11655.9</v>
      </c>
    </row>
    <row r="57" spans="1:3">
      <c r="A57">
        <v>9</v>
      </c>
      <c r="B57">
        <v>13444.7</v>
      </c>
      <c r="C57" s="12">
        <v>11852.7</v>
      </c>
    </row>
    <row r="58" spans="1:3">
      <c r="A58">
        <v>10</v>
      </c>
      <c r="B58" s="14">
        <v>13351.3</v>
      </c>
      <c r="C58" s="13">
        <v>11839.7</v>
      </c>
    </row>
    <row r="59" spans="1:3">
      <c r="A59" t="s">
        <v>68</v>
      </c>
      <c r="B59" s="12">
        <f>AVERAGE(B49:B58)</f>
        <v>13454.7</v>
      </c>
      <c r="C59" s="12">
        <f>AVERAGE(C49:C58)</f>
        <v>11760.189999999999</v>
      </c>
    </row>
    <row r="60" spans="1:3">
      <c r="A60" t="s">
        <v>69</v>
      </c>
      <c r="B60" s="12">
        <f>B59/(B47/1000)</f>
        <v>448639.54651550518</v>
      </c>
      <c r="C60" s="12">
        <f>C59/(C47/1000)</f>
        <v>392137.04568189394</v>
      </c>
    </row>
    <row r="61" spans="1:3">
      <c r="A61" t="s">
        <v>70</v>
      </c>
      <c r="B61" s="5">
        <f>STDEV(B49:B58)</f>
        <v>55.887844036532414</v>
      </c>
      <c r="C61" s="5">
        <f>STDEV(C49:C58)</f>
        <v>64.664560962506272</v>
      </c>
    </row>
    <row r="62" spans="1:3">
      <c r="A62" t="s">
        <v>71</v>
      </c>
      <c r="B62" s="5">
        <f>SQRT(B59*B48)/B48</f>
        <v>36.680648849222941</v>
      </c>
      <c r="C62" s="5">
        <f>SQRT(C59*C48)/C48</f>
        <v>34.293133423471232</v>
      </c>
    </row>
    <row r="63" spans="1:3">
      <c r="A63" s="14" t="s">
        <v>72</v>
      </c>
      <c r="B63" s="15">
        <f>B61/B62</f>
        <v>1.5236329178979713</v>
      </c>
      <c r="C63" s="15">
        <f>C61/C62</f>
        <v>1.8856416578791817</v>
      </c>
    </row>
    <row r="65" spans="1:3">
      <c r="A65" s="1" t="s">
        <v>28</v>
      </c>
      <c r="B65" s="3" t="s">
        <v>75</v>
      </c>
      <c r="C65" s="5"/>
    </row>
    <row r="66" spans="1:3">
      <c r="A66" s="10" t="s">
        <v>63</v>
      </c>
      <c r="B66" t="s">
        <v>65</v>
      </c>
      <c r="C66" s="4"/>
    </row>
    <row r="67" spans="1:3">
      <c r="A67" t="s">
        <v>66</v>
      </c>
      <c r="B67" s="5">
        <v>20</v>
      </c>
      <c r="C67" s="5"/>
    </row>
    <row r="68" spans="1:3">
      <c r="A68" t="s">
        <v>67</v>
      </c>
      <c r="B68" s="11">
        <v>10</v>
      </c>
      <c r="C68" s="11"/>
    </row>
    <row r="69" spans="1:3">
      <c r="A69">
        <v>1</v>
      </c>
      <c r="B69">
        <v>7746.2</v>
      </c>
      <c r="C69" s="12"/>
    </row>
    <row r="70" spans="1:3">
      <c r="A70">
        <v>2</v>
      </c>
      <c r="B70">
        <v>7713.1</v>
      </c>
      <c r="C70" s="12"/>
    </row>
    <row r="71" spans="1:3">
      <c r="A71">
        <v>3</v>
      </c>
      <c r="B71">
        <v>7685.7</v>
      </c>
      <c r="C71" s="12"/>
    </row>
    <row r="72" spans="1:3">
      <c r="A72">
        <v>4</v>
      </c>
      <c r="B72">
        <v>7736.2</v>
      </c>
      <c r="C72" s="12"/>
    </row>
    <row r="73" spans="1:3">
      <c r="A73">
        <v>5</v>
      </c>
      <c r="B73">
        <v>7759.8</v>
      </c>
      <c r="C73" s="12"/>
    </row>
    <row r="74" spans="1:3">
      <c r="A74">
        <v>6</v>
      </c>
      <c r="B74">
        <v>7713.5</v>
      </c>
      <c r="C74" s="12"/>
    </row>
    <row r="75" spans="1:3">
      <c r="A75">
        <v>7</v>
      </c>
      <c r="B75">
        <v>7780.1</v>
      </c>
      <c r="C75" s="12"/>
    </row>
    <row r="76" spans="1:3">
      <c r="A76">
        <v>8</v>
      </c>
      <c r="B76">
        <v>7720.2</v>
      </c>
      <c r="C76" s="12"/>
    </row>
    <row r="77" spans="1:3">
      <c r="A77">
        <v>9</v>
      </c>
      <c r="B77" s="12">
        <v>7774</v>
      </c>
      <c r="C77" s="12"/>
    </row>
    <row r="78" spans="1:3">
      <c r="A78">
        <v>10</v>
      </c>
      <c r="B78">
        <v>7748.7</v>
      </c>
      <c r="C78" s="12"/>
    </row>
    <row r="79" spans="1:3">
      <c r="A79">
        <v>11</v>
      </c>
      <c r="B79" s="14">
        <v>7636.4</v>
      </c>
      <c r="C79" s="12"/>
    </row>
    <row r="80" spans="1:3">
      <c r="A80" t="s">
        <v>68</v>
      </c>
      <c r="B80" s="12">
        <f>AVERAGE(B69:B79)</f>
        <v>7728.5363636363618</v>
      </c>
      <c r="C80" s="12"/>
    </row>
    <row r="81" spans="1:3">
      <c r="A81" t="s">
        <v>69</v>
      </c>
      <c r="B81" s="12">
        <f>B80/(B67/1000)</f>
        <v>386426.81818181806</v>
      </c>
      <c r="C81" s="12"/>
    </row>
    <row r="82" spans="1:3">
      <c r="A82" t="s">
        <v>70</v>
      </c>
      <c r="B82" s="5">
        <f>STDEV(B69:B79)</f>
        <v>41.639410964702705</v>
      </c>
      <c r="C82" s="5"/>
    </row>
    <row r="83" spans="1:3">
      <c r="A83" t="s">
        <v>71</v>
      </c>
      <c r="B83" s="5">
        <f>SQRT(B80*B68)/B68</f>
        <v>27.800245257256925</v>
      </c>
      <c r="C83" s="5"/>
    </row>
    <row r="84" spans="1:3">
      <c r="A84" s="14" t="s">
        <v>72</v>
      </c>
      <c r="B84" s="15">
        <f>B82/B83</f>
        <v>1.4978073243376595</v>
      </c>
      <c r="C84" s="15"/>
    </row>
    <row r="86" spans="1:3">
      <c r="A86" s="1" t="s">
        <v>30</v>
      </c>
      <c r="B86" s="3" t="s">
        <v>76</v>
      </c>
      <c r="C86" s="9" t="s">
        <v>75</v>
      </c>
    </row>
    <row r="87" spans="1:3">
      <c r="A87" s="10" t="s">
        <v>63</v>
      </c>
      <c r="B87" t="s">
        <v>74</v>
      </c>
      <c r="C87" s="4" t="s">
        <v>65</v>
      </c>
    </row>
    <row r="88" spans="1:3">
      <c r="A88" t="s">
        <v>66</v>
      </c>
      <c r="B88" s="7">
        <v>9.9990000000000006</v>
      </c>
      <c r="C88" s="7">
        <v>9.9990000000000006</v>
      </c>
    </row>
    <row r="89" spans="1:3">
      <c r="A89" t="s">
        <v>67</v>
      </c>
      <c r="B89" s="11">
        <v>10</v>
      </c>
      <c r="C89" s="11">
        <v>10</v>
      </c>
    </row>
    <row r="90" spans="1:3">
      <c r="A90">
        <v>1</v>
      </c>
      <c r="B90" s="12">
        <v>499.3</v>
      </c>
      <c r="C90" s="12">
        <v>1988.5</v>
      </c>
    </row>
    <row r="91" spans="1:3">
      <c r="A91">
        <v>2</v>
      </c>
      <c r="B91" s="12">
        <v>490.1</v>
      </c>
      <c r="C91" s="12">
        <v>1966.8</v>
      </c>
    </row>
    <row r="92" spans="1:3">
      <c r="A92">
        <v>3</v>
      </c>
      <c r="B92" s="12">
        <v>501.8</v>
      </c>
      <c r="C92" s="12">
        <v>1978.3</v>
      </c>
    </row>
    <row r="93" spans="1:3">
      <c r="A93">
        <v>4</v>
      </c>
      <c r="B93" s="12">
        <v>513.79999999999995</v>
      </c>
      <c r="C93" s="12">
        <v>2002.6</v>
      </c>
    </row>
    <row r="94" spans="1:3">
      <c r="A94">
        <v>5</v>
      </c>
      <c r="B94" s="12">
        <v>495.6</v>
      </c>
      <c r="C94" s="12">
        <v>1975.5</v>
      </c>
    </row>
    <row r="95" spans="1:3">
      <c r="A95">
        <v>6</v>
      </c>
      <c r="B95" s="12">
        <v>509</v>
      </c>
      <c r="C95" s="12">
        <v>1977.5</v>
      </c>
    </row>
    <row r="96" spans="1:3">
      <c r="A96">
        <v>7</v>
      </c>
      <c r="B96" s="12">
        <v>492.4</v>
      </c>
      <c r="C96" s="12">
        <v>1989.1</v>
      </c>
    </row>
    <row r="97" spans="1:3">
      <c r="A97">
        <v>8</v>
      </c>
      <c r="B97" s="12">
        <v>500.9</v>
      </c>
      <c r="C97" s="12">
        <v>1980.8</v>
      </c>
    </row>
    <row r="98" spans="1:3">
      <c r="A98">
        <v>9</v>
      </c>
      <c r="B98" s="12">
        <v>506.6</v>
      </c>
      <c r="C98" s="12">
        <v>1965</v>
      </c>
    </row>
    <row r="99" spans="1:3">
      <c r="A99">
        <v>10</v>
      </c>
      <c r="B99" s="12">
        <v>495.7</v>
      </c>
      <c r="C99" s="12">
        <v>2008.9</v>
      </c>
    </row>
    <row r="100" spans="1:3">
      <c r="A100">
        <v>11</v>
      </c>
      <c r="B100" s="13">
        <v>502.6</v>
      </c>
      <c r="C100" s="13">
        <v>1954.9</v>
      </c>
    </row>
    <row r="101" spans="1:3">
      <c r="A101" t="s">
        <v>68</v>
      </c>
      <c r="B101" s="12">
        <f>AVERAGE(B90:B100)</f>
        <v>500.70909090909095</v>
      </c>
      <c r="C101" s="12">
        <f>AVERAGE(C90:C99)</f>
        <v>1983.3</v>
      </c>
    </row>
    <row r="102" spans="1:3">
      <c r="A102" t="s">
        <v>69</v>
      </c>
      <c r="B102" s="12">
        <f>B101/(B88/1000)</f>
        <v>50075.91668257735</v>
      </c>
      <c r="C102" s="12">
        <f>C101/(C88/1000)</f>
        <v>198349.83498349832</v>
      </c>
    </row>
    <row r="103" spans="1:3">
      <c r="A103" t="s">
        <v>70</v>
      </c>
      <c r="B103" s="5">
        <f>STDEV(B90:B100)</f>
        <v>7.1720923788577302</v>
      </c>
      <c r="C103" s="5">
        <f>STDEV(C90:C99)</f>
        <v>14.225954371445173</v>
      </c>
    </row>
    <row r="104" spans="1:3">
      <c r="A104" t="s">
        <v>71</v>
      </c>
      <c r="B104" s="5">
        <f>SQRT(B101*B89)/B89</f>
        <v>7.0760800653263605</v>
      </c>
      <c r="C104" s="5">
        <f>SQRT(C101*C89)/C89</f>
        <v>14.082968437087402</v>
      </c>
    </row>
    <row r="105" spans="1:3">
      <c r="A105" s="14" t="s">
        <v>72</v>
      </c>
      <c r="B105" s="15">
        <f>B103/B104</f>
        <v>1.0135685736516524</v>
      </c>
      <c r="C105" s="15">
        <f>C103/C104</f>
        <v>1.0101531104750061</v>
      </c>
    </row>
    <row r="107" spans="1:3">
      <c r="A107" s="1" t="s">
        <v>31</v>
      </c>
      <c r="B107" s="3" t="s">
        <v>77</v>
      </c>
      <c r="C107" s="9" t="s">
        <v>62</v>
      </c>
    </row>
    <row r="108" spans="1:3">
      <c r="A108" s="10" t="s">
        <v>63</v>
      </c>
      <c r="B108" t="s">
        <v>78</v>
      </c>
      <c r="C108" s="4" t="s">
        <v>65</v>
      </c>
    </row>
    <row r="109" spans="1:3">
      <c r="A109" t="s">
        <v>66</v>
      </c>
      <c r="B109" s="5">
        <v>30</v>
      </c>
      <c r="C109" s="5">
        <v>30</v>
      </c>
    </row>
    <row r="110" spans="1:3">
      <c r="A110" t="s">
        <v>67</v>
      </c>
      <c r="B110" s="11">
        <v>10</v>
      </c>
      <c r="C110" s="11">
        <v>10</v>
      </c>
    </row>
    <row r="111" spans="1:3">
      <c r="A111">
        <v>1</v>
      </c>
      <c r="B111" s="12">
        <v>17141.2</v>
      </c>
      <c r="C111" s="12">
        <v>16936.400000000001</v>
      </c>
    </row>
    <row r="112" spans="1:3">
      <c r="A112">
        <v>2</v>
      </c>
      <c r="B112" s="12">
        <v>16996.900000000001</v>
      </c>
      <c r="C112" s="12">
        <v>16846.900000000001</v>
      </c>
    </row>
    <row r="113" spans="1:3">
      <c r="A113">
        <v>3</v>
      </c>
      <c r="B113" s="12">
        <v>17087</v>
      </c>
      <c r="C113" s="12">
        <v>16837</v>
      </c>
    </row>
    <row r="114" spans="1:3">
      <c r="A114">
        <v>4</v>
      </c>
      <c r="B114" s="12">
        <v>17032.900000000001</v>
      </c>
      <c r="C114" s="12">
        <v>16801.2</v>
      </c>
    </row>
    <row r="115" spans="1:3">
      <c r="A115">
        <v>5</v>
      </c>
      <c r="B115" s="12">
        <v>17021</v>
      </c>
      <c r="C115" s="12">
        <v>16860.2</v>
      </c>
    </row>
    <row r="116" spans="1:3">
      <c r="A116">
        <v>6</v>
      </c>
      <c r="B116" s="12">
        <v>17025.5</v>
      </c>
      <c r="C116" s="12">
        <v>16797.400000000001</v>
      </c>
    </row>
    <row r="117" spans="1:3">
      <c r="A117">
        <v>7</v>
      </c>
      <c r="B117" s="12">
        <v>17038.5</v>
      </c>
      <c r="C117" s="12">
        <v>16851.900000000001</v>
      </c>
    </row>
    <row r="118" spans="1:3">
      <c r="A118">
        <v>8</v>
      </c>
      <c r="B118" s="12">
        <v>17062.5</v>
      </c>
      <c r="C118" s="12">
        <v>16765.5</v>
      </c>
    </row>
    <row r="119" spans="1:3">
      <c r="A119">
        <v>9</v>
      </c>
      <c r="B119" s="12">
        <v>16988.5</v>
      </c>
      <c r="C119" s="12">
        <v>16732.5</v>
      </c>
    </row>
    <row r="120" spans="1:3">
      <c r="A120">
        <v>10</v>
      </c>
      <c r="B120" s="13">
        <v>17011.5</v>
      </c>
      <c r="C120" s="13">
        <v>16782.8</v>
      </c>
    </row>
    <row r="121" spans="1:3">
      <c r="A121" t="s">
        <v>68</v>
      </c>
      <c r="B121" s="12">
        <f>AVERAGE(B111:B120)</f>
        <v>17040.55</v>
      </c>
      <c r="C121" s="12">
        <f>AVERAGE(C111:C120)</f>
        <v>16821.18</v>
      </c>
    </row>
    <row r="122" spans="1:3">
      <c r="A122" t="s">
        <v>69</v>
      </c>
      <c r="B122" s="12">
        <f>B121/(B109/1000)</f>
        <v>568018.33333333337</v>
      </c>
      <c r="C122" s="12">
        <f>C121/(C109/1000)</f>
        <v>560706</v>
      </c>
    </row>
    <row r="123" spans="1:3">
      <c r="A123" t="s">
        <v>70</v>
      </c>
      <c r="B123" s="5">
        <f>STDEV(B111:B120)</f>
        <v>45.825375066589935</v>
      </c>
      <c r="C123" s="5">
        <f>STDEV(C111:C120)</f>
        <v>57.788730158937568</v>
      </c>
    </row>
    <row r="124" spans="1:3">
      <c r="A124" t="s">
        <v>71</v>
      </c>
      <c r="B124" s="5">
        <f>SQRT(B121*B110)/B110</f>
        <v>41.280201065401805</v>
      </c>
      <c r="C124" s="5">
        <f>SQRT(C121*C110)/C110</f>
        <v>41.013631880144438</v>
      </c>
    </row>
    <row r="125" spans="1:3">
      <c r="A125" s="14" t="s">
        <v>72</v>
      </c>
      <c r="B125" s="15">
        <f>B123/B124</f>
        <v>1.1101054230328733</v>
      </c>
      <c r="C125" s="15">
        <f>C123/C124</f>
        <v>1.4090127479520853</v>
      </c>
    </row>
    <row r="127" spans="1:3">
      <c r="A127" s="1" t="s">
        <v>34</v>
      </c>
      <c r="B127" s="3" t="s">
        <v>79</v>
      </c>
      <c r="C127" s="9"/>
    </row>
    <row r="128" spans="1:3">
      <c r="A128" s="10" t="s">
        <v>63</v>
      </c>
      <c r="B128" t="s">
        <v>64</v>
      </c>
      <c r="C128" s="4"/>
    </row>
    <row r="129" spans="1:3">
      <c r="A129" t="s">
        <v>66</v>
      </c>
      <c r="B129" s="5">
        <v>30.01</v>
      </c>
      <c r="C129" s="5"/>
    </row>
    <row r="130" spans="1:3">
      <c r="A130" t="s">
        <v>67</v>
      </c>
      <c r="B130" s="11">
        <v>10</v>
      </c>
      <c r="C130" s="11"/>
    </row>
    <row r="131" spans="1:3">
      <c r="A131">
        <v>1</v>
      </c>
      <c r="B131" s="12">
        <v>1465.6</v>
      </c>
      <c r="C131" s="12"/>
    </row>
    <row r="132" spans="1:3">
      <c r="A132">
        <v>2</v>
      </c>
      <c r="B132" s="12">
        <v>1455.3</v>
      </c>
      <c r="C132" s="12"/>
    </row>
    <row r="133" spans="1:3">
      <c r="A133">
        <v>3</v>
      </c>
      <c r="B133" s="12">
        <v>1459.6</v>
      </c>
      <c r="C133" s="12"/>
    </row>
    <row r="134" spans="1:3">
      <c r="A134">
        <v>4</v>
      </c>
      <c r="B134" s="12">
        <v>1465.6</v>
      </c>
      <c r="C134" s="12"/>
    </row>
    <row r="135" spans="1:3">
      <c r="A135">
        <v>5</v>
      </c>
      <c r="B135" s="12">
        <v>1477.9</v>
      </c>
      <c r="C135" s="12"/>
    </row>
    <row r="136" spans="1:3">
      <c r="A136">
        <v>6</v>
      </c>
      <c r="B136" s="12">
        <v>1457.3</v>
      </c>
      <c r="C136" s="12"/>
    </row>
    <row r="137" spans="1:3">
      <c r="A137">
        <v>7</v>
      </c>
      <c r="B137" s="12">
        <v>1474.4</v>
      </c>
      <c r="C137" s="12"/>
    </row>
    <row r="138" spans="1:3">
      <c r="A138">
        <v>8</v>
      </c>
      <c r="B138" s="12">
        <v>1467.9</v>
      </c>
      <c r="C138" s="12"/>
    </row>
    <row r="139" spans="1:3">
      <c r="A139">
        <v>9</v>
      </c>
      <c r="B139" s="12">
        <v>1469.8</v>
      </c>
      <c r="C139" s="12"/>
    </row>
    <row r="140" spans="1:3">
      <c r="A140">
        <v>10</v>
      </c>
      <c r="B140" s="13">
        <v>1471.1</v>
      </c>
      <c r="C140" s="13"/>
    </row>
    <row r="141" spans="1:3">
      <c r="A141" t="s">
        <v>68</v>
      </c>
      <c r="B141" s="12">
        <f>AVERAGE(B131:B140)</f>
        <v>1466.4499999999998</v>
      </c>
      <c r="C141" s="12"/>
    </row>
    <row r="142" spans="1:3">
      <c r="A142" t="s">
        <v>69</v>
      </c>
      <c r="B142" s="12">
        <f>B141/(B129/1000)</f>
        <v>48865.378207264235</v>
      </c>
      <c r="C142" s="12"/>
    </row>
    <row r="143" spans="1:3">
      <c r="A143" t="s">
        <v>70</v>
      </c>
      <c r="B143" s="5">
        <f>STDEV(B131:B140)</f>
        <v>7.3459361403494627</v>
      </c>
      <c r="C143" s="5"/>
    </row>
    <row r="144" spans="1:3">
      <c r="A144" t="s">
        <v>71</v>
      </c>
      <c r="B144" s="5">
        <f>SQRT(B141*B130)/B130</f>
        <v>12.109706850291628</v>
      </c>
      <c r="C144" s="5"/>
    </row>
    <row r="145" spans="1:3">
      <c r="A145" s="14" t="s">
        <v>72</v>
      </c>
      <c r="B145" s="15">
        <f>B143/B144</f>
        <v>0.606615521842509</v>
      </c>
      <c r="C145" s="15"/>
    </row>
    <row r="147" spans="1:3">
      <c r="A147" s="1" t="s">
        <v>36</v>
      </c>
      <c r="B147" s="3" t="s">
        <v>80</v>
      </c>
      <c r="C147" s="9"/>
    </row>
    <row r="148" spans="1:3">
      <c r="A148" s="10" t="s">
        <v>63</v>
      </c>
      <c r="B148" t="s">
        <v>78</v>
      </c>
      <c r="C148" s="4"/>
    </row>
    <row r="149" spans="1:3">
      <c r="A149" t="s">
        <v>66</v>
      </c>
      <c r="B149" s="5">
        <v>10</v>
      </c>
      <c r="C149" s="5"/>
    </row>
    <row r="150" spans="1:3">
      <c r="A150" t="s">
        <v>67</v>
      </c>
      <c r="B150" s="11">
        <v>10</v>
      </c>
      <c r="C150" s="11"/>
    </row>
    <row r="151" spans="1:3">
      <c r="A151">
        <v>1</v>
      </c>
      <c r="B151" s="12">
        <v>19084.7</v>
      </c>
      <c r="C151" s="12"/>
    </row>
    <row r="152" spans="1:3">
      <c r="A152">
        <v>2</v>
      </c>
      <c r="B152" s="12">
        <v>18957.099999999999</v>
      </c>
      <c r="C152" s="12"/>
    </row>
    <row r="153" spans="1:3">
      <c r="A153">
        <v>3</v>
      </c>
      <c r="B153" s="12">
        <v>19030</v>
      </c>
      <c r="C153" s="12"/>
    </row>
    <row r="154" spans="1:3">
      <c r="A154">
        <v>4</v>
      </c>
      <c r="B154" s="12">
        <v>19021.7</v>
      </c>
      <c r="C154" s="12"/>
    </row>
    <row r="155" spans="1:3">
      <c r="A155">
        <v>5</v>
      </c>
      <c r="B155" s="12">
        <v>19009.400000000001</v>
      </c>
      <c r="C155" s="12"/>
    </row>
    <row r="156" spans="1:3">
      <c r="A156">
        <v>6</v>
      </c>
      <c r="B156" s="12">
        <v>19040.2</v>
      </c>
      <c r="C156" s="12"/>
    </row>
    <row r="157" spans="1:3">
      <c r="A157">
        <v>7</v>
      </c>
      <c r="B157" s="12">
        <v>19063.7</v>
      </c>
      <c r="C157" s="12"/>
    </row>
    <row r="158" spans="1:3">
      <c r="A158">
        <v>8</v>
      </c>
      <c r="B158" s="12">
        <v>19125.5</v>
      </c>
      <c r="C158" s="12"/>
    </row>
    <row r="159" spans="1:3">
      <c r="A159">
        <v>9</v>
      </c>
      <c r="B159" s="13">
        <v>19052.8</v>
      </c>
      <c r="C159" s="13"/>
    </row>
    <row r="160" spans="1:3">
      <c r="A160" t="s">
        <v>68</v>
      </c>
      <c r="B160" s="12">
        <f>AVERAGE(B151:B159)</f>
        <v>19042.788888888885</v>
      </c>
      <c r="C160" s="12"/>
    </row>
    <row r="161" spans="1:3">
      <c r="A161" t="s">
        <v>69</v>
      </c>
      <c r="B161" s="12">
        <f>B160/(B149/1000)</f>
        <v>1904278.8888888885</v>
      </c>
      <c r="C161" s="12"/>
    </row>
    <row r="162" spans="1:3">
      <c r="A162" t="s">
        <v>70</v>
      </c>
      <c r="B162" s="5">
        <f>STDEV(B151:B159)</f>
        <v>47.706876981431613</v>
      </c>
      <c r="C162" s="5"/>
    </row>
    <row r="163" spans="1:3">
      <c r="A163" t="s">
        <v>71</v>
      </c>
      <c r="B163" s="5">
        <f>SQRT(B160*B150)/B150</f>
        <v>43.638044054344235</v>
      </c>
      <c r="C163" s="5"/>
    </row>
    <row r="164" spans="1:3">
      <c r="A164" s="14" t="s">
        <v>72</v>
      </c>
      <c r="B164" s="15">
        <f>B162/B163</f>
        <v>1.0932404972601497</v>
      </c>
      <c r="C164" s="15"/>
    </row>
    <row r="166" spans="1:3">
      <c r="A166" s="1" t="s">
        <v>38</v>
      </c>
      <c r="B166" s="3" t="s">
        <v>81</v>
      </c>
      <c r="C166" s="9"/>
    </row>
    <row r="167" spans="1:3">
      <c r="A167" s="10" t="s">
        <v>63</v>
      </c>
      <c r="B167" t="s">
        <v>82</v>
      </c>
      <c r="C167" s="4"/>
    </row>
    <row r="168" spans="1:3">
      <c r="A168" t="s">
        <v>66</v>
      </c>
      <c r="B168" s="7">
        <v>9.9969999999999999</v>
      </c>
      <c r="C168" s="5"/>
    </row>
    <row r="169" spans="1:3">
      <c r="A169" t="s">
        <v>67</v>
      </c>
      <c r="B169" s="11">
        <v>10</v>
      </c>
      <c r="C169" s="11"/>
    </row>
    <row r="170" spans="1:3">
      <c r="A170">
        <v>1</v>
      </c>
      <c r="B170" s="12">
        <v>2971.6</v>
      </c>
      <c r="C170" s="12"/>
    </row>
    <row r="171" spans="1:3">
      <c r="A171">
        <v>2</v>
      </c>
      <c r="B171" s="12">
        <v>2965.7</v>
      </c>
      <c r="C171" s="12"/>
    </row>
    <row r="172" spans="1:3">
      <c r="A172">
        <v>3</v>
      </c>
      <c r="B172" s="12">
        <v>2947.6</v>
      </c>
      <c r="C172" s="12"/>
    </row>
    <row r="173" spans="1:3">
      <c r="A173">
        <v>4</v>
      </c>
      <c r="B173" s="12">
        <v>2972.8</v>
      </c>
      <c r="C173" s="12"/>
    </row>
    <row r="174" spans="1:3">
      <c r="A174">
        <v>5</v>
      </c>
      <c r="B174" s="12">
        <v>2959.7</v>
      </c>
      <c r="C174" s="12"/>
    </row>
    <row r="175" spans="1:3">
      <c r="A175">
        <v>6</v>
      </c>
      <c r="B175" s="12">
        <v>2941.1</v>
      </c>
      <c r="C175" s="12"/>
    </row>
    <row r="176" spans="1:3">
      <c r="A176">
        <v>7</v>
      </c>
      <c r="B176" s="12">
        <v>2959.5</v>
      </c>
      <c r="C176" s="12"/>
    </row>
    <row r="177" spans="1:3">
      <c r="A177">
        <v>8</v>
      </c>
      <c r="B177" s="12">
        <v>2978.9</v>
      </c>
      <c r="C177" s="12"/>
    </row>
    <row r="178" spans="1:3">
      <c r="A178">
        <v>9</v>
      </c>
      <c r="B178" s="12">
        <v>2984.9</v>
      </c>
      <c r="C178" s="12"/>
    </row>
    <row r="179" spans="1:3">
      <c r="A179">
        <v>10</v>
      </c>
      <c r="B179" s="13">
        <v>2982.2</v>
      </c>
      <c r="C179" s="13"/>
    </row>
    <row r="180" spans="1:3">
      <c r="A180" t="s">
        <v>68</v>
      </c>
      <c r="B180" s="12">
        <f>AVERAGE(B170:B179)</f>
        <v>2966.4000000000005</v>
      </c>
      <c r="C180" s="12"/>
    </row>
    <row r="181" spans="1:3">
      <c r="A181" t="s">
        <v>69</v>
      </c>
      <c r="B181" s="12">
        <f>B180/(B168/1000)</f>
        <v>296729.0187056117</v>
      </c>
      <c r="C181" s="12"/>
    </row>
    <row r="182" spans="1:3">
      <c r="A182" t="s">
        <v>70</v>
      </c>
      <c r="B182" s="5">
        <f>STDEV(B170:B179)</f>
        <v>14.539830351988762</v>
      </c>
      <c r="C182" s="5"/>
    </row>
    <row r="183" spans="1:3">
      <c r="A183" t="s">
        <v>71</v>
      </c>
      <c r="B183" s="5">
        <f>SQRT(B180*B169)/B169</f>
        <v>17.223240113288789</v>
      </c>
      <c r="C183" s="5"/>
    </row>
    <row r="184" spans="1:3">
      <c r="A184" s="14" t="s">
        <v>72</v>
      </c>
      <c r="B184" s="15">
        <f>B182/B183</f>
        <v>0.84419831903582354</v>
      </c>
      <c r="C184" s="15"/>
    </row>
    <row r="186" spans="1:3">
      <c r="A186" s="1" t="s">
        <v>40</v>
      </c>
      <c r="B186" s="3" t="s">
        <v>83</v>
      </c>
      <c r="C186" s="9"/>
    </row>
    <row r="187" spans="1:3">
      <c r="A187" s="10" t="s">
        <v>63</v>
      </c>
      <c r="B187" t="s">
        <v>84</v>
      </c>
      <c r="C187" s="4"/>
    </row>
    <row r="188" spans="1:3">
      <c r="A188" t="s">
        <v>66</v>
      </c>
      <c r="B188" s="5">
        <v>30</v>
      </c>
      <c r="C188" s="5"/>
    </row>
    <row r="189" spans="1:3">
      <c r="A189" t="s">
        <v>67</v>
      </c>
      <c r="B189" s="11">
        <v>10</v>
      </c>
      <c r="C189" s="11"/>
    </row>
    <row r="190" spans="1:3">
      <c r="A190">
        <v>1</v>
      </c>
      <c r="B190" s="12">
        <v>4122.2</v>
      </c>
      <c r="C190" s="12"/>
    </row>
    <row r="191" spans="1:3">
      <c r="A191">
        <v>2</v>
      </c>
      <c r="B191" s="12">
        <v>4074.6</v>
      </c>
      <c r="C191" s="12"/>
    </row>
    <row r="192" spans="1:3">
      <c r="A192">
        <v>3</v>
      </c>
      <c r="B192" s="12">
        <v>4125.1000000000004</v>
      </c>
      <c r="C192" s="12"/>
    </row>
    <row r="193" spans="1:3">
      <c r="A193">
        <v>4</v>
      </c>
      <c r="B193" s="12">
        <v>4127.8999999999996</v>
      </c>
      <c r="C193" s="12"/>
    </row>
    <row r="194" spans="1:3">
      <c r="A194">
        <v>5</v>
      </c>
      <c r="B194" s="12">
        <v>4127.6000000000004</v>
      </c>
      <c r="C194" s="12"/>
    </row>
    <row r="195" spans="1:3">
      <c r="A195">
        <v>6</v>
      </c>
      <c r="B195" s="12">
        <v>4117.2</v>
      </c>
      <c r="C195" s="12"/>
    </row>
    <row r="196" spans="1:3">
      <c r="A196">
        <v>7</v>
      </c>
      <c r="B196" s="12">
        <v>4065.7</v>
      </c>
      <c r="C196" s="12"/>
    </row>
    <row r="197" spans="1:3">
      <c r="A197">
        <v>8</v>
      </c>
      <c r="B197" s="12">
        <v>4082</v>
      </c>
      <c r="C197" s="12"/>
    </row>
    <row r="198" spans="1:3">
      <c r="A198">
        <v>9</v>
      </c>
      <c r="B198" s="12">
        <v>4059.1</v>
      </c>
      <c r="C198" s="12"/>
    </row>
    <row r="199" spans="1:3">
      <c r="A199">
        <v>10</v>
      </c>
      <c r="B199" s="13">
        <v>4098.3999999999996</v>
      </c>
      <c r="C199" s="13"/>
    </row>
    <row r="200" spans="1:3">
      <c r="A200" t="s">
        <v>68</v>
      </c>
      <c r="B200" s="12">
        <f>AVERAGE(B190:B199)</f>
        <v>4099.9800000000005</v>
      </c>
      <c r="C200" s="12"/>
    </row>
    <row r="201" spans="1:3">
      <c r="A201" t="s">
        <v>69</v>
      </c>
      <c r="B201" s="12">
        <f>B200/(B188/1000)</f>
        <v>136666.00000000003</v>
      </c>
      <c r="C201" s="12"/>
    </row>
    <row r="202" spans="1:3">
      <c r="A202" t="s">
        <v>70</v>
      </c>
      <c r="B202" s="5">
        <f>STDEV(B190:B199)</f>
        <v>27.446667476291633</v>
      </c>
      <c r="C202" s="5"/>
    </row>
    <row r="203" spans="1:3">
      <c r="A203" t="s">
        <v>71</v>
      </c>
      <c r="B203" s="5">
        <f>SQRT(B200*B189)/B189</f>
        <v>20.248407344776528</v>
      </c>
      <c r="C203" s="5"/>
    </row>
    <row r="204" spans="1:3">
      <c r="A204" s="14" t="s">
        <v>72</v>
      </c>
      <c r="B204" s="15">
        <f>B202/B203</f>
        <v>1.3554975958823763</v>
      </c>
      <c r="C204" s="15"/>
    </row>
    <row r="206" spans="1:3" ht="18">
      <c r="A206" s="1" t="s">
        <v>85</v>
      </c>
      <c r="B206" s="3" t="s">
        <v>86</v>
      </c>
      <c r="C206" s="9"/>
    </row>
    <row r="207" spans="1:3">
      <c r="A207" s="10" t="s">
        <v>63</v>
      </c>
      <c r="B207" t="s">
        <v>84</v>
      </c>
      <c r="C207" s="4"/>
    </row>
    <row r="208" spans="1:3">
      <c r="A208" t="s">
        <v>66</v>
      </c>
      <c r="B208" s="5">
        <v>29.99</v>
      </c>
      <c r="C208" s="5"/>
    </row>
    <row r="209" spans="1:3">
      <c r="A209" t="s">
        <v>67</v>
      </c>
      <c r="B209" s="11">
        <v>10</v>
      </c>
      <c r="C209" s="11"/>
    </row>
    <row r="210" spans="1:3">
      <c r="A210">
        <v>1</v>
      </c>
      <c r="B210" s="12">
        <v>4493.5</v>
      </c>
      <c r="C210" s="12"/>
    </row>
    <row r="211" spans="1:3">
      <c r="A211">
        <v>2</v>
      </c>
      <c r="B211" s="12">
        <v>4551.7</v>
      </c>
      <c r="C211" s="12"/>
    </row>
    <row r="212" spans="1:3">
      <c r="A212">
        <v>3</v>
      </c>
      <c r="B212" s="12">
        <v>4517.6000000000004</v>
      </c>
      <c r="C212" s="12"/>
    </row>
    <row r="213" spans="1:3">
      <c r="A213">
        <v>4</v>
      </c>
      <c r="B213" s="12">
        <v>4526.3</v>
      </c>
      <c r="C213" s="12"/>
    </row>
    <row r="214" spans="1:3">
      <c r="A214">
        <v>5</v>
      </c>
      <c r="B214" s="12">
        <v>4510.3999999999996</v>
      </c>
      <c r="C214" s="12"/>
    </row>
    <row r="215" spans="1:3">
      <c r="A215">
        <v>6</v>
      </c>
      <c r="B215" s="12">
        <v>4536.5</v>
      </c>
      <c r="C215" s="12"/>
    </row>
    <row r="216" spans="1:3">
      <c r="A216">
        <v>7</v>
      </c>
      <c r="B216" s="12">
        <v>4556.8999999999996</v>
      </c>
      <c r="C216" s="12"/>
    </row>
    <row r="217" spans="1:3">
      <c r="A217">
        <v>8</v>
      </c>
      <c r="B217" s="12">
        <v>4509.8</v>
      </c>
      <c r="C217" s="12"/>
    </row>
    <row r="218" spans="1:3">
      <c r="A218">
        <v>9</v>
      </c>
      <c r="B218" s="12">
        <v>4557.3999999999996</v>
      </c>
      <c r="C218" s="12"/>
    </row>
    <row r="219" spans="1:3">
      <c r="A219">
        <v>10</v>
      </c>
      <c r="B219" s="13">
        <v>4541.3999999999996</v>
      </c>
      <c r="C219" s="13"/>
    </row>
    <row r="220" spans="1:3">
      <c r="A220" t="s">
        <v>68</v>
      </c>
      <c r="B220" s="12">
        <f>AVERAGE(B210:B219)</f>
        <v>4530.1500000000005</v>
      </c>
      <c r="C220" s="12"/>
    </row>
    <row r="221" spans="1:3">
      <c r="A221" t="s">
        <v>69</v>
      </c>
      <c r="B221" s="12">
        <f>B220/(B208/1000)</f>
        <v>151055.351783928</v>
      </c>
      <c r="C221" s="12"/>
    </row>
    <row r="222" spans="1:3">
      <c r="A222" t="s">
        <v>70</v>
      </c>
      <c r="B222" s="5">
        <f>STDEV(B210:B219)</f>
        <v>22.133797685619758</v>
      </c>
      <c r="C222" s="5"/>
    </row>
    <row r="223" spans="1:3">
      <c r="A223" t="s">
        <v>71</v>
      </c>
      <c r="B223" s="5">
        <f>SQRT(B220*B209)/B209</f>
        <v>21.284149031615055</v>
      </c>
      <c r="C223" s="5"/>
    </row>
    <row r="224" spans="1:3">
      <c r="A224" s="14" t="s">
        <v>72</v>
      </c>
      <c r="B224" s="15">
        <f>B222/B223</f>
        <v>1.0399193152022499</v>
      </c>
      <c r="C224" s="15"/>
    </row>
    <row r="226" spans="1:3">
      <c r="A226" s="1" t="s">
        <v>43</v>
      </c>
      <c r="B226" s="3" t="s">
        <v>87</v>
      </c>
      <c r="C226" s="5"/>
    </row>
    <row r="227" spans="1:3">
      <c r="A227" s="10" t="s">
        <v>63</v>
      </c>
      <c r="B227" t="s">
        <v>65</v>
      </c>
      <c r="C227" s="4"/>
    </row>
    <row r="228" spans="1:3">
      <c r="A228" t="s">
        <v>66</v>
      </c>
      <c r="B228" s="5">
        <v>20</v>
      </c>
      <c r="C228" s="5"/>
    </row>
    <row r="229" spans="1:3">
      <c r="A229" t="s">
        <v>67</v>
      </c>
      <c r="B229" s="11">
        <v>10</v>
      </c>
      <c r="C229" s="11"/>
    </row>
    <row r="230" spans="1:3">
      <c r="A230">
        <v>1</v>
      </c>
      <c r="B230">
        <v>57.7</v>
      </c>
      <c r="C230" s="12"/>
    </row>
    <row r="231" spans="1:3">
      <c r="A231">
        <v>2</v>
      </c>
      <c r="B231">
        <v>61.9</v>
      </c>
      <c r="C231" s="12"/>
    </row>
    <row r="232" spans="1:3">
      <c r="A232">
        <v>3</v>
      </c>
      <c r="B232">
        <v>64.5</v>
      </c>
      <c r="C232" s="12"/>
    </row>
    <row r="233" spans="1:3">
      <c r="A233">
        <v>4</v>
      </c>
      <c r="B233">
        <v>59.3</v>
      </c>
      <c r="C233" s="12"/>
    </row>
    <row r="234" spans="1:3">
      <c r="A234">
        <v>5</v>
      </c>
      <c r="B234">
        <v>62.9</v>
      </c>
      <c r="C234" s="12"/>
    </row>
    <row r="235" spans="1:3">
      <c r="A235">
        <v>6</v>
      </c>
      <c r="B235">
        <v>65.5</v>
      </c>
      <c r="C235" s="12"/>
    </row>
    <row r="236" spans="1:3">
      <c r="A236">
        <v>7</v>
      </c>
      <c r="B236">
        <v>65.099999999999994</v>
      </c>
      <c r="C236" s="12"/>
    </row>
    <row r="237" spans="1:3">
      <c r="A237">
        <v>8</v>
      </c>
      <c r="B237">
        <v>61.9</v>
      </c>
      <c r="C237" s="12"/>
    </row>
    <row r="238" spans="1:3">
      <c r="A238">
        <v>9</v>
      </c>
      <c r="B238" s="12">
        <v>61.1</v>
      </c>
      <c r="C238" s="12"/>
    </row>
    <row r="239" spans="1:3">
      <c r="A239">
        <v>10</v>
      </c>
      <c r="B239">
        <v>61.1</v>
      </c>
      <c r="C239" s="12"/>
    </row>
    <row r="240" spans="1:3">
      <c r="A240">
        <v>11</v>
      </c>
      <c r="B240" s="13">
        <v>60</v>
      </c>
      <c r="C240" s="12"/>
    </row>
    <row r="241" spans="1:3">
      <c r="A241" t="s">
        <v>68</v>
      </c>
      <c r="B241" s="12">
        <f>AVERAGE(B230:B240)</f>
        <v>61.909090909090907</v>
      </c>
      <c r="C241" s="12"/>
    </row>
    <row r="242" spans="1:3">
      <c r="A242" t="s">
        <v>69</v>
      </c>
      <c r="B242" s="12">
        <f>B241/(B228/1000)</f>
        <v>3095.454545454545</v>
      </c>
      <c r="C242" s="12"/>
    </row>
    <row r="243" spans="1:3">
      <c r="A243" t="s">
        <v>70</v>
      </c>
      <c r="B243" s="5">
        <f>STDEV(B230:B240)</f>
        <v>2.4545690234557425</v>
      </c>
      <c r="C243" s="5"/>
    </row>
    <row r="244" spans="1:3">
      <c r="A244" t="s">
        <v>71</v>
      </c>
      <c r="B244" s="5">
        <f>SQRT(B241*B229)/B229</f>
        <v>2.4881537514609282</v>
      </c>
      <c r="C244" s="5"/>
    </row>
    <row r="245" spans="1:3">
      <c r="A245" s="14" t="s">
        <v>72</v>
      </c>
      <c r="B245" s="15">
        <f>B243/B244</f>
        <v>0.98650214923998714</v>
      </c>
      <c r="C245" s="15"/>
    </row>
    <row r="247" spans="1:3">
      <c r="A247" s="1" t="s">
        <v>45</v>
      </c>
      <c r="B247" s="3" t="s">
        <v>88</v>
      </c>
      <c r="C247" s="9"/>
    </row>
    <row r="248" spans="1:3">
      <c r="A248" s="10" t="s">
        <v>63</v>
      </c>
      <c r="B248" t="s">
        <v>78</v>
      </c>
      <c r="C248" s="4"/>
    </row>
    <row r="249" spans="1:3">
      <c r="A249" t="s">
        <v>66</v>
      </c>
      <c r="B249" s="5">
        <v>30.01</v>
      </c>
      <c r="C249" s="5"/>
    </row>
    <row r="250" spans="1:3">
      <c r="A250" t="s">
        <v>67</v>
      </c>
      <c r="B250" s="11">
        <v>10</v>
      </c>
      <c r="C250" s="11"/>
    </row>
    <row r="251" spans="1:3">
      <c r="A251">
        <v>1</v>
      </c>
      <c r="B251" s="12">
        <v>1045.5</v>
      </c>
      <c r="C251" s="12"/>
    </row>
    <row r="252" spans="1:3">
      <c r="A252">
        <v>2</v>
      </c>
      <c r="B252" s="12">
        <v>1076.4000000000001</v>
      </c>
      <c r="C252" s="12"/>
    </row>
    <row r="253" spans="1:3">
      <c r="A253">
        <v>3</v>
      </c>
      <c r="B253" s="12">
        <v>1069.4000000000001</v>
      </c>
      <c r="C253" s="12"/>
    </row>
    <row r="254" spans="1:3">
      <c r="A254">
        <v>4</v>
      </c>
      <c r="B254" s="12">
        <v>1057.5</v>
      </c>
      <c r="C254" s="12"/>
    </row>
    <row r="255" spans="1:3">
      <c r="A255">
        <v>5</v>
      </c>
      <c r="B255" s="16">
        <v>906.9</v>
      </c>
      <c r="C255" s="12"/>
    </row>
    <row r="256" spans="1:3">
      <c r="A256">
        <v>6</v>
      </c>
      <c r="B256" s="12">
        <v>1074.7</v>
      </c>
      <c r="C256" s="12"/>
    </row>
    <row r="257" spans="1:3">
      <c r="A257">
        <v>7</v>
      </c>
      <c r="B257" s="12">
        <v>1036.9000000000001</v>
      </c>
      <c r="C257" s="12"/>
    </row>
    <row r="258" spans="1:3">
      <c r="A258">
        <v>8</v>
      </c>
      <c r="B258" s="12">
        <v>1042.8</v>
      </c>
      <c r="C258" s="12"/>
    </row>
    <row r="259" spans="1:3">
      <c r="A259">
        <v>9</v>
      </c>
      <c r="B259" s="12">
        <v>1054</v>
      </c>
      <c r="C259" s="12"/>
    </row>
    <row r="260" spans="1:3">
      <c r="A260">
        <v>10</v>
      </c>
      <c r="B260" s="13">
        <v>1067.2</v>
      </c>
      <c r="C260" s="13"/>
    </row>
    <row r="261" spans="1:3">
      <c r="A261" t="s">
        <v>68</v>
      </c>
      <c r="B261" s="12">
        <f>AVERAGE(B251:B254,B256:B260)</f>
        <v>1058.2666666666669</v>
      </c>
      <c r="C261" s="12"/>
    </row>
    <row r="262" spans="1:3">
      <c r="A262" t="s">
        <v>69</v>
      </c>
      <c r="B262" s="12">
        <f>B261/(B249/1000)</f>
        <v>35263.800955237151</v>
      </c>
      <c r="C262" s="12"/>
    </row>
    <row r="263" spans="1:3">
      <c r="A263" t="s">
        <v>70</v>
      </c>
      <c r="B263" s="5">
        <f>STDEV(B251:B254,B256:B260)</f>
        <v>14.492066795304007</v>
      </c>
      <c r="C263" s="5"/>
    </row>
    <row r="264" spans="1:3">
      <c r="A264" t="s">
        <v>71</v>
      </c>
      <c r="B264" s="5">
        <f>SQRT(B261*B250)/B250</f>
        <v>10.287208886120018</v>
      </c>
      <c r="C264" s="5"/>
    </row>
    <row r="265" spans="1:3">
      <c r="A265" s="14" t="s">
        <v>72</v>
      </c>
      <c r="B265" s="15">
        <f>B263/B264</f>
        <v>1.4087462358091494</v>
      </c>
      <c r="C265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W190"/>
  <sheetViews>
    <sheetView workbookViewId="0"/>
  </sheetViews>
  <sheetFormatPr defaultRowHeight="15"/>
  <cols>
    <col min="1" max="1" width="9.140625" style="21"/>
    <col min="2" max="2" width="10.28515625" style="19" customWidth="1"/>
    <col min="3" max="16384" width="9.140625" style="19"/>
  </cols>
  <sheetData>
    <row r="1" spans="1:257" s="18" customFormat="1">
      <c r="J1" s="18" t="s">
        <v>90</v>
      </c>
      <c r="O1" s="18" t="s">
        <v>91</v>
      </c>
      <c r="AG1" s="18" t="s">
        <v>92</v>
      </c>
      <c r="AU1" s="18" t="s">
        <v>93</v>
      </c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8" t="s">
        <v>94</v>
      </c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8" t="s">
        <v>95</v>
      </c>
      <c r="CK1" s="18" t="s">
        <v>96</v>
      </c>
      <c r="CY1" s="18" t="s">
        <v>97</v>
      </c>
      <c r="DM1" s="18" t="s">
        <v>98</v>
      </c>
      <c r="EA1" s="18" t="s">
        <v>99</v>
      </c>
      <c r="EO1" s="18" t="s">
        <v>100</v>
      </c>
      <c r="EQ1" s="18" t="s">
        <v>101</v>
      </c>
      <c r="FE1" s="18" t="s">
        <v>102</v>
      </c>
      <c r="FS1" s="18" t="s">
        <v>103</v>
      </c>
      <c r="GG1" s="18" t="s">
        <v>104</v>
      </c>
      <c r="GU1" s="18" t="s">
        <v>105</v>
      </c>
      <c r="HI1" s="18" t="s">
        <v>106</v>
      </c>
      <c r="HW1" s="18" t="s">
        <v>107</v>
      </c>
      <c r="IK1" s="18" t="s">
        <v>108</v>
      </c>
    </row>
    <row r="2" spans="1:257" s="20" customFormat="1">
      <c r="A2" s="20" t="s">
        <v>109</v>
      </c>
      <c r="B2" s="20" t="s">
        <v>110</v>
      </c>
      <c r="C2" s="20" t="s">
        <v>111</v>
      </c>
      <c r="D2" s="20" t="s">
        <v>112</v>
      </c>
      <c r="E2" s="20" t="s">
        <v>113</v>
      </c>
      <c r="G2" s="20" t="s">
        <v>114</v>
      </c>
      <c r="H2" s="20" t="s">
        <v>115</v>
      </c>
      <c r="J2" s="20" t="s">
        <v>116</v>
      </c>
      <c r="K2" s="20" t="s">
        <v>117</v>
      </c>
      <c r="L2" s="20" t="s">
        <v>118</v>
      </c>
      <c r="M2" s="20" t="s">
        <v>119</v>
      </c>
      <c r="O2" s="20" t="s">
        <v>120</v>
      </c>
      <c r="P2" s="20" t="s">
        <v>121</v>
      </c>
      <c r="Q2" s="20" t="s">
        <v>122</v>
      </c>
      <c r="R2" s="20" t="s">
        <v>123</v>
      </c>
      <c r="S2" s="20" t="s">
        <v>124</v>
      </c>
      <c r="T2" s="20" t="s">
        <v>125</v>
      </c>
      <c r="U2" s="20" t="s">
        <v>126</v>
      </c>
      <c r="V2" s="20" t="s">
        <v>127</v>
      </c>
      <c r="W2" s="20" t="s">
        <v>128</v>
      </c>
      <c r="X2" s="20" t="s">
        <v>129</v>
      </c>
      <c r="Y2" s="20" t="s">
        <v>130</v>
      </c>
      <c r="Z2" s="20" t="s">
        <v>20</v>
      </c>
      <c r="AA2" s="20" t="s">
        <v>21</v>
      </c>
      <c r="AB2" s="20" t="s">
        <v>22</v>
      </c>
      <c r="AC2" s="20" t="s">
        <v>131</v>
      </c>
      <c r="AD2" s="20" t="s">
        <v>132</v>
      </c>
      <c r="AE2" s="20" t="s">
        <v>22</v>
      </c>
      <c r="AG2" s="20" t="s">
        <v>3</v>
      </c>
      <c r="AH2" s="20" t="s">
        <v>4</v>
      </c>
      <c r="AI2" s="20" t="s">
        <v>5</v>
      </c>
      <c r="AJ2" s="20" t="s">
        <v>6</v>
      </c>
      <c r="AK2" s="20" t="s">
        <v>7</v>
      </c>
      <c r="AL2" s="20" t="s">
        <v>8</v>
      </c>
      <c r="AM2" s="20" t="s">
        <v>9</v>
      </c>
      <c r="AN2" s="20" t="s">
        <v>10</v>
      </c>
      <c r="AO2" s="20" t="s">
        <v>11</v>
      </c>
      <c r="AP2" s="20" t="s">
        <v>14</v>
      </c>
      <c r="AQ2" s="20" t="s">
        <v>15</v>
      </c>
      <c r="AR2" s="20" t="s">
        <v>20</v>
      </c>
      <c r="AS2" s="20" t="s">
        <v>21</v>
      </c>
      <c r="AU2" s="20" t="s">
        <v>120</v>
      </c>
      <c r="AV2" s="20" t="s">
        <v>121</v>
      </c>
      <c r="AW2" s="20" t="s">
        <v>122</v>
      </c>
      <c r="AX2" s="20" t="s">
        <v>123</v>
      </c>
      <c r="AY2" s="20" t="s">
        <v>124</v>
      </c>
      <c r="AZ2" s="20" t="s">
        <v>125</v>
      </c>
      <c r="BA2" s="20" t="s">
        <v>126</v>
      </c>
      <c r="BB2" s="20" t="s">
        <v>127</v>
      </c>
      <c r="BC2" s="20" t="s">
        <v>128</v>
      </c>
      <c r="BD2" s="20" t="s">
        <v>129</v>
      </c>
      <c r="BE2" s="20" t="s">
        <v>130</v>
      </c>
      <c r="BF2" s="20" t="s">
        <v>20</v>
      </c>
      <c r="BG2" s="20" t="s">
        <v>21</v>
      </c>
      <c r="BH2" s="19"/>
      <c r="BI2" s="20" t="s">
        <v>3</v>
      </c>
      <c r="BJ2" s="20" t="s">
        <v>4</v>
      </c>
      <c r="BK2" s="20" t="s">
        <v>5</v>
      </c>
      <c r="BL2" s="20" t="s">
        <v>6</v>
      </c>
      <c r="BM2" s="20" t="s">
        <v>7</v>
      </c>
      <c r="BN2" s="20" t="s">
        <v>8</v>
      </c>
      <c r="BO2" s="20" t="s">
        <v>9</v>
      </c>
      <c r="BP2" s="20" t="s">
        <v>10</v>
      </c>
      <c r="BQ2" s="20" t="s">
        <v>11</v>
      </c>
      <c r="BR2" s="20" t="s">
        <v>14</v>
      </c>
      <c r="BS2" s="20" t="s">
        <v>15</v>
      </c>
      <c r="BT2" s="20" t="s">
        <v>20</v>
      </c>
      <c r="BU2" s="20" t="s">
        <v>21</v>
      </c>
      <c r="BV2" s="19"/>
      <c r="BW2" s="20" t="s">
        <v>133</v>
      </c>
      <c r="BX2" s="20" t="s">
        <v>134</v>
      </c>
      <c r="BY2" s="20" t="s">
        <v>135</v>
      </c>
      <c r="BZ2" s="20" t="s">
        <v>136</v>
      </c>
      <c r="CA2" s="20" t="s">
        <v>137</v>
      </c>
      <c r="CB2" s="20" t="s">
        <v>138</v>
      </c>
      <c r="CC2" s="20" t="s">
        <v>139</v>
      </c>
      <c r="CD2" s="20" t="s">
        <v>140</v>
      </c>
      <c r="CE2" s="20" t="s">
        <v>141</v>
      </c>
      <c r="CF2" s="20" t="s">
        <v>142</v>
      </c>
      <c r="CG2" s="20" t="s">
        <v>143</v>
      </c>
      <c r="CH2" s="20" t="s">
        <v>144</v>
      </c>
      <c r="CI2" s="20" t="s">
        <v>145</v>
      </c>
      <c r="CK2" s="20" t="s">
        <v>133</v>
      </c>
      <c r="CL2" s="20" t="s">
        <v>134</v>
      </c>
      <c r="CM2" s="20" t="s">
        <v>135</v>
      </c>
      <c r="CN2" s="20" t="s">
        <v>136</v>
      </c>
      <c r="CO2" s="20" t="s">
        <v>137</v>
      </c>
      <c r="CP2" s="20" t="s">
        <v>138</v>
      </c>
      <c r="CQ2" s="20" t="s">
        <v>139</v>
      </c>
      <c r="CR2" s="20" t="s">
        <v>140</v>
      </c>
      <c r="CS2" s="20" t="s">
        <v>141</v>
      </c>
      <c r="CT2" s="20" t="s">
        <v>142</v>
      </c>
      <c r="CU2" s="20" t="s">
        <v>143</v>
      </c>
      <c r="CV2" s="20" t="s">
        <v>144</v>
      </c>
      <c r="CW2" s="20" t="s">
        <v>145</v>
      </c>
      <c r="CY2" s="20" t="s">
        <v>146</v>
      </c>
      <c r="CZ2" s="20" t="s">
        <v>147</v>
      </c>
      <c r="DA2" s="20" t="s">
        <v>148</v>
      </c>
      <c r="DB2" s="20" t="s">
        <v>149</v>
      </c>
      <c r="DC2" s="20" t="s">
        <v>150</v>
      </c>
      <c r="DD2" s="20" t="s">
        <v>151</v>
      </c>
      <c r="DE2" s="20" t="s">
        <v>152</v>
      </c>
      <c r="DF2" s="20" t="s">
        <v>153</v>
      </c>
      <c r="DG2" s="20" t="s">
        <v>154</v>
      </c>
      <c r="DH2" s="20" t="s">
        <v>155</v>
      </c>
      <c r="DI2" s="20" t="s">
        <v>156</v>
      </c>
      <c r="DJ2" s="20" t="s">
        <v>157</v>
      </c>
      <c r="DK2" s="20" t="s">
        <v>158</v>
      </c>
      <c r="DM2" s="20" t="s">
        <v>159</v>
      </c>
      <c r="DN2" s="20" t="s">
        <v>160</v>
      </c>
      <c r="DO2" s="20" t="s">
        <v>161</v>
      </c>
      <c r="DP2" s="20" t="s">
        <v>162</v>
      </c>
      <c r="DQ2" s="20" t="s">
        <v>163</v>
      </c>
      <c r="DR2" s="20" t="s">
        <v>164</v>
      </c>
      <c r="DS2" s="20" t="s">
        <v>165</v>
      </c>
      <c r="DT2" s="20" t="s">
        <v>166</v>
      </c>
      <c r="DU2" s="20" t="s">
        <v>167</v>
      </c>
      <c r="DV2" s="20" t="s">
        <v>168</v>
      </c>
      <c r="DW2" s="20" t="s">
        <v>169</v>
      </c>
      <c r="DX2" s="20" t="s">
        <v>170</v>
      </c>
      <c r="DY2" s="20" t="s">
        <v>171</v>
      </c>
      <c r="EA2" s="20" t="s">
        <v>3</v>
      </c>
      <c r="EB2" s="20" t="s">
        <v>4</v>
      </c>
      <c r="EC2" s="20" t="s">
        <v>5</v>
      </c>
      <c r="ED2" s="20" t="s">
        <v>6</v>
      </c>
      <c r="EE2" s="20" t="s">
        <v>7</v>
      </c>
      <c r="EF2" s="20" t="s">
        <v>8</v>
      </c>
      <c r="EG2" s="20" t="s">
        <v>9</v>
      </c>
      <c r="EH2" s="20" t="s">
        <v>10</v>
      </c>
      <c r="EI2" s="20" t="s">
        <v>11</v>
      </c>
      <c r="EJ2" s="20" t="s">
        <v>14</v>
      </c>
      <c r="EK2" s="20" t="s">
        <v>15</v>
      </c>
      <c r="EL2" s="20" t="s">
        <v>20</v>
      </c>
      <c r="EM2" s="20" t="s">
        <v>21</v>
      </c>
      <c r="EO2" s="20" t="s">
        <v>172</v>
      </c>
      <c r="EQ2" s="20" t="s">
        <v>3</v>
      </c>
      <c r="ER2" s="20" t="s">
        <v>4</v>
      </c>
      <c r="ES2" s="20" t="s">
        <v>5</v>
      </c>
      <c r="ET2" s="20" t="s">
        <v>6</v>
      </c>
      <c r="EU2" s="20" t="s">
        <v>7</v>
      </c>
      <c r="EV2" s="20" t="s">
        <v>8</v>
      </c>
      <c r="EW2" s="20" t="s">
        <v>9</v>
      </c>
      <c r="EX2" s="20" t="s">
        <v>10</v>
      </c>
      <c r="EY2" s="20" t="s">
        <v>11</v>
      </c>
      <c r="EZ2" s="20" t="s">
        <v>14</v>
      </c>
      <c r="FA2" s="20" t="s">
        <v>15</v>
      </c>
      <c r="FB2" s="20" t="s">
        <v>20</v>
      </c>
      <c r="FC2" s="20" t="s">
        <v>21</v>
      </c>
      <c r="FE2" s="20" t="s">
        <v>3</v>
      </c>
      <c r="FF2" s="20" t="s">
        <v>4</v>
      </c>
      <c r="FG2" s="20" t="s">
        <v>5</v>
      </c>
      <c r="FH2" s="20" t="s">
        <v>6</v>
      </c>
      <c r="FI2" s="20" t="s">
        <v>7</v>
      </c>
      <c r="FJ2" s="20" t="s">
        <v>8</v>
      </c>
      <c r="FK2" s="20" t="s">
        <v>9</v>
      </c>
      <c r="FL2" s="20" t="s">
        <v>10</v>
      </c>
      <c r="FM2" s="20" t="s">
        <v>11</v>
      </c>
      <c r="FN2" s="20" t="s">
        <v>14</v>
      </c>
      <c r="FO2" s="20" t="s">
        <v>15</v>
      </c>
      <c r="FP2" s="20" t="s">
        <v>20</v>
      </c>
      <c r="FQ2" s="20" t="s">
        <v>21</v>
      </c>
      <c r="FS2" s="20" t="s">
        <v>3</v>
      </c>
      <c r="FT2" s="20" t="s">
        <v>4</v>
      </c>
      <c r="FU2" s="20" t="s">
        <v>5</v>
      </c>
      <c r="FV2" s="20" t="s">
        <v>6</v>
      </c>
      <c r="FW2" s="20" t="s">
        <v>7</v>
      </c>
      <c r="FX2" s="20" t="s">
        <v>8</v>
      </c>
      <c r="FY2" s="20" t="s">
        <v>9</v>
      </c>
      <c r="FZ2" s="20" t="s">
        <v>10</v>
      </c>
      <c r="GA2" s="20" t="s">
        <v>11</v>
      </c>
      <c r="GB2" s="20" t="s">
        <v>14</v>
      </c>
      <c r="GC2" s="20" t="s">
        <v>15</v>
      </c>
      <c r="GD2" s="20" t="s">
        <v>20</v>
      </c>
      <c r="GE2" s="20" t="s">
        <v>21</v>
      </c>
      <c r="GG2" s="20" t="s">
        <v>3</v>
      </c>
      <c r="GH2" s="20" t="s">
        <v>4</v>
      </c>
      <c r="GI2" s="20" t="s">
        <v>5</v>
      </c>
      <c r="GJ2" s="20" t="s">
        <v>6</v>
      </c>
      <c r="GK2" s="20" t="s">
        <v>7</v>
      </c>
      <c r="GL2" s="20" t="s">
        <v>8</v>
      </c>
      <c r="GM2" s="20" t="s">
        <v>9</v>
      </c>
      <c r="GN2" s="20" t="s">
        <v>10</v>
      </c>
      <c r="GO2" s="20" t="s">
        <v>11</v>
      </c>
      <c r="GP2" s="20" t="s">
        <v>14</v>
      </c>
      <c r="GQ2" s="20" t="s">
        <v>15</v>
      </c>
      <c r="GR2" s="20" t="s">
        <v>20</v>
      </c>
      <c r="GS2" s="20" t="s">
        <v>21</v>
      </c>
      <c r="GU2" s="20" t="s">
        <v>3</v>
      </c>
      <c r="GV2" s="20" t="s">
        <v>4</v>
      </c>
      <c r="GW2" s="20" t="s">
        <v>5</v>
      </c>
      <c r="GX2" s="20" t="s">
        <v>6</v>
      </c>
      <c r="GY2" s="20" t="s">
        <v>7</v>
      </c>
      <c r="GZ2" s="20" t="s">
        <v>8</v>
      </c>
      <c r="HA2" s="20" t="s">
        <v>9</v>
      </c>
      <c r="HB2" s="20" t="s">
        <v>10</v>
      </c>
      <c r="HC2" s="20" t="s">
        <v>11</v>
      </c>
      <c r="HD2" s="20" t="s">
        <v>14</v>
      </c>
      <c r="HE2" s="20" t="s">
        <v>15</v>
      </c>
      <c r="HF2" s="20" t="s">
        <v>20</v>
      </c>
      <c r="HG2" s="20" t="s">
        <v>21</v>
      </c>
      <c r="HI2" s="20" t="s">
        <v>3</v>
      </c>
      <c r="HJ2" s="20" t="s">
        <v>4</v>
      </c>
      <c r="HK2" s="20" t="s">
        <v>5</v>
      </c>
      <c r="HL2" s="20" t="s">
        <v>6</v>
      </c>
      <c r="HM2" s="20" t="s">
        <v>7</v>
      </c>
      <c r="HN2" s="20" t="s">
        <v>8</v>
      </c>
      <c r="HO2" s="20" t="s">
        <v>9</v>
      </c>
      <c r="HP2" s="20" t="s">
        <v>10</v>
      </c>
      <c r="HQ2" s="20" t="s">
        <v>11</v>
      </c>
      <c r="HR2" s="20" t="s">
        <v>14</v>
      </c>
      <c r="HS2" s="20" t="s">
        <v>15</v>
      </c>
      <c r="HT2" s="20" t="s">
        <v>20</v>
      </c>
      <c r="HU2" s="20" t="s">
        <v>21</v>
      </c>
      <c r="HW2" s="20" t="s">
        <v>120</v>
      </c>
      <c r="HX2" s="20" t="s">
        <v>121</v>
      </c>
      <c r="HY2" s="20" t="s">
        <v>122</v>
      </c>
      <c r="HZ2" s="20" t="s">
        <v>123</v>
      </c>
      <c r="IA2" s="20" t="s">
        <v>124</v>
      </c>
      <c r="IB2" s="20" t="s">
        <v>125</v>
      </c>
      <c r="IC2" s="20" t="s">
        <v>126</v>
      </c>
      <c r="ID2" s="20" t="s">
        <v>127</v>
      </c>
      <c r="IE2" s="20" t="s">
        <v>128</v>
      </c>
      <c r="IF2" s="20" t="s">
        <v>129</v>
      </c>
      <c r="IG2" s="20" t="s">
        <v>130</v>
      </c>
      <c r="IH2" s="20" t="s">
        <v>20</v>
      </c>
      <c r="II2" s="20" t="s">
        <v>21</v>
      </c>
      <c r="IK2" s="20" t="s">
        <v>3</v>
      </c>
      <c r="IL2" s="20" t="s">
        <v>4</v>
      </c>
      <c r="IM2" s="20" t="s">
        <v>5</v>
      </c>
      <c r="IN2" s="20" t="s">
        <v>6</v>
      </c>
      <c r="IO2" s="20" t="s">
        <v>7</v>
      </c>
      <c r="IP2" s="20" t="s">
        <v>8</v>
      </c>
      <c r="IQ2" s="20" t="s">
        <v>9</v>
      </c>
      <c r="IR2" s="20" t="s">
        <v>10</v>
      </c>
      <c r="IS2" s="20" t="s">
        <v>11</v>
      </c>
      <c r="IT2" s="20" t="s">
        <v>14</v>
      </c>
      <c r="IU2" s="20" t="s">
        <v>15</v>
      </c>
      <c r="IV2" s="20" t="s">
        <v>20</v>
      </c>
      <c r="IW2" s="20" t="s">
        <v>21</v>
      </c>
    </row>
    <row r="3" spans="1:257">
      <c r="A3" s="21">
        <v>1</v>
      </c>
      <c r="B3" s="19" t="s">
        <v>173</v>
      </c>
      <c r="C3" s="22" t="s">
        <v>174</v>
      </c>
      <c r="D3" s="19">
        <v>1</v>
      </c>
      <c r="E3" s="19">
        <v>1</v>
      </c>
      <c r="G3" s="23">
        <v>41218</v>
      </c>
      <c r="H3" s="24">
        <v>0.66675925925925927</v>
      </c>
      <c r="I3" s="24"/>
      <c r="J3" s="25">
        <v>29.122</v>
      </c>
      <c r="K3" s="25">
        <v>-46.173999999999999</v>
      </c>
      <c r="L3" s="25">
        <v>10.457000000000001</v>
      </c>
      <c r="M3" s="26">
        <v>5</v>
      </c>
      <c r="O3" s="26">
        <v>50.197473759999994</v>
      </c>
      <c r="P3" s="26">
        <v>1.4189844600000001</v>
      </c>
      <c r="Q3" s="26">
        <v>7.8419029999999987E-2</v>
      </c>
      <c r="R3" s="26">
        <v>0</v>
      </c>
      <c r="S3" s="26">
        <v>1.765332E-2</v>
      </c>
      <c r="T3" s="26">
        <v>36.290878500000005</v>
      </c>
      <c r="U3" s="26">
        <v>0.91289960999999997</v>
      </c>
      <c r="V3" s="26">
        <v>8.7357663599999995</v>
      </c>
      <c r="W3" s="26">
        <v>0.48971999999999999</v>
      </c>
      <c r="X3" s="26">
        <v>0.35047219999999996</v>
      </c>
      <c r="Y3" s="26">
        <v>8.4322699999999987E-3</v>
      </c>
      <c r="Z3" s="26">
        <v>0.434</v>
      </c>
      <c r="AA3" s="26">
        <v>0.19600000000000001</v>
      </c>
      <c r="AB3" s="26">
        <f>SUM(O3:AA3)</f>
        <v>99.130699509999999</v>
      </c>
      <c r="AC3" s="26">
        <f>(15.9994/(2*18.9984))*Z3</f>
        <v>0.18274537855819437</v>
      </c>
      <c r="AD3" s="26">
        <f>(15.9994/(2*35.4532))*AA3</f>
        <v>4.4225660871233065E-2</v>
      </c>
      <c r="AE3" s="26">
        <f>AB3-AC3-AD3</f>
        <v>98.90372847057057</v>
      </c>
      <c r="AG3" s="25">
        <v>88.974000000000004</v>
      </c>
      <c r="AH3" s="25">
        <v>3.1913</v>
      </c>
      <c r="AI3" s="25">
        <v>7.5200000000000003E-2</v>
      </c>
      <c r="AJ3" s="25">
        <v>-2.9000000000000001E-2</v>
      </c>
      <c r="AK3" s="25">
        <v>2.07E-2</v>
      </c>
      <c r="AL3" s="25">
        <v>48.648000000000003</v>
      </c>
      <c r="AM3" s="25">
        <v>2.6915</v>
      </c>
      <c r="AN3" s="25">
        <v>11.526999999999999</v>
      </c>
      <c r="AO3" s="25">
        <v>2.0528</v>
      </c>
      <c r="AP3" s="25">
        <v>2.1339999999999999</v>
      </c>
      <c r="AQ3" s="25">
        <v>5.9299999999999999E-2</v>
      </c>
      <c r="AR3" s="25">
        <v>5.4105999999999996</v>
      </c>
      <c r="AS3" s="25">
        <v>10.060700000000001</v>
      </c>
      <c r="AU3" s="26">
        <v>47.982999999999997</v>
      </c>
      <c r="AV3" s="26">
        <v>1.17</v>
      </c>
      <c r="AW3" s="26">
        <v>7.3999999999999996E-2</v>
      </c>
      <c r="AX3" s="26">
        <v>-1.7999999999999999E-2</v>
      </c>
      <c r="AY3" s="26">
        <v>1.7000000000000001E-2</v>
      </c>
      <c r="AZ3" s="26">
        <v>34.301000000000002</v>
      </c>
      <c r="BA3" s="26">
        <v>0.88900000000000001</v>
      </c>
      <c r="BB3" s="26">
        <v>6.6040000000000001</v>
      </c>
      <c r="BC3" s="26">
        <v>0.504</v>
      </c>
      <c r="BD3" s="26">
        <v>0.249</v>
      </c>
      <c r="BE3" s="26">
        <v>8.9999999999999993E-3</v>
      </c>
      <c r="BF3" s="26">
        <v>0.48799999999999999</v>
      </c>
      <c r="BG3" s="26">
        <v>0.20100000000000001</v>
      </c>
      <c r="BI3" s="27">
        <f>O3/AU3</f>
        <v>1.0461512152220578</v>
      </c>
      <c r="BJ3" s="27">
        <f t="shared" ref="BJ3:BU18" si="0">P3/AV3</f>
        <v>1.212807230769231</v>
      </c>
      <c r="BK3" s="27">
        <f t="shared" si="0"/>
        <v>1.0597166216216214</v>
      </c>
      <c r="BL3" s="27">
        <f t="shared" si="0"/>
        <v>0</v>
      </c>
      <c r="BM3" s="27">
        <f t="shared" si="0"/>
        <v>1.038430588235294</v>
      </c>
      <c r="BN3" s="27">
        <f t="shared" si="0"/>
        <v>1.05801225911781</v>
      </c>
      <c r="BO3" s="27">
        <f t="shared" si="0"/>
        <v>1.0268837007874014</v>
      </c>
      <c r="BP3" s="27">
        <f t="shared" si="0"/>
        <v>1.3227992671108417</v>
      </c>
      <c r="BQ3" s="27">
        <f t="shared" si="0"/>
        <v>0.97166666666666668</v>
      </c>
      <c r="BR3" s="27">
        <f t="shared" si="0"/>
        <v>1.4075188755020078</v>
      </c>
      <c r="BS3" s="27">
        <f t="shared" si="0"/>
        <v>0.93691888888888886</v>
      </c>
      <c r="BT3" s="27">
        <f t="shared" si="0"/>
        <v>0.88934426229508201</v>
      </c>
      <c r="BU3" s="27">
        <f t="shared" si="0"/>
        <v>0.97512437810945274</v>
      </c>
      <c r="BW3" s="19">
        <v>498880.4</v>
      </c>
      <c r="BX3" s="19">
        <v>12332.6</v>
      </c>
      <c r="BY3" s="19">
        <v>1432.9</v>
      </c>
      <c r="BZ3" s="19">
        <v>-40</v>
      </c>
      <c r="CA3" s="19">
        <v>30</v>
      </c>
      <c r="CB3" s="19">
        <v>61266.3</v>
      </c>
      <c r="CC3" s="19">
        <v>1316.2</v>
      </c>
      <c r="CD3" s="19">
        <v>51716.1</v>
      </c>
      <c r="CE3" s="19">
        <v>11659.5</v>
      </c>
      <c r="CF3" s="19">
        <v>1069.5999999999999</v>
      </c>
      <c r="CG3" s="19">
        <v>176.6</v>
      </c>
      <c r="CH3" s="19">
        <v>166.6</v>
      </c>
      <c r="CI3" s="19">
        <v>3548.8</v>
      </c>
      <c r="CK3" s="19">
        <f>BW3+EA3</f>
        <v>502490.62857142859</v>
      </c>
      <c r="CL3" s="19">
        <f t="shared" ref="CL3:CW18" si="1">BX3+EB3</f>
        <v>13445.174509803921</v>
      </c>
      <c r="CM3" s="19">
        <f t="shared" si="1"/>
        <v>7978.4595744680846</v>
      </c>
      <c r="CN3" s="19">
        <f t="shared" si="1"/>
        <v>308.2</v>
      </c>
      <c r="CO3" s="19">
        <f t="shared" si="1"/>
        <v>241.65106382978723</v>
      </c>
      <c r="CP3" s="19">
        <f t="shared" si="1"/>
        <v>61593.261403508775</v>
      </c>
      <c r="CQ3" s="19">
        <f t="shared" si="1"/>
        <v>1531.1000000000001</v>
      </c>
      <c r="CR3" s="19">
        <f t="shared" si="1"/>
        <v>52439.199999999997</v>
      </c>
      <c r="CS3" s="19">
        <f t="shared" si="1"/>
        <v>15393.25</v>
      </c>
      <c r="CT3" s="19">
        <f t="shared" si="1"/>
        <v>1392.85</v>
      </c>
      <c r="CU3" s="19">
        <f t="shared" si="1"/>
        <v>1871.7476190476189</v>
      </c>
      <c r="CV3" s="19">
        <f t="shared" si="1"/>
        <v>300.28888888888889</v>
      </c>
      <c r="CW3" s="19">
        <f t="shared" si="1"/>
        <v>4583.4500000000007</v>
      </c>
      <c r="CY3" s="19">
        <v>4238.6000000000004</v>
      </c>
      <c r="CZ3" s="19">
        <v>1216.3</v>
      </c>
      <c r="DA3" s="19">
        <v>6781.1</v>
      </c>
      <c r="DB3" s="19">
        <v>363.2</v>
      </c>
      <c r="DC3" s="19">
        <v>236.6</v>
      </c>
      <c r="DD3" s="19">
        <v>323.2</v>
      </c>
      <c r="DE3" s="19">
        <v>219.9</v>
      </c>
      <c r="DF3" s="19">
        <v>876.4</v>
      </c>
      <c r="DG3" s="19">
        <v>4065.3</v>
      </c>
      <c r="DH3" s="19">
        <v>369.9</v>
      </c>
      <c r="DI3" s="19">
        <v>1826.1</v>
      </c>
      <c r="DJ3" s="19">
        <v>163.30000000000001</v>
      </c>
      <c r="DK3" s="19">
        <v>1152.9000000000001</v>
      </c>
      <c r="DM3" s="19">
        <v>2772.4</v>
      </c>
      <c r="DN3" s="19">
        <v>986.3</v>
      </c>
      <c r="DO3" s="19">
        <v>6277.9</v>
      </c>
      <c r="DP3" s="19">
        <v>333.2</v>
      </c>
      <c r="DQ3" s="19">
        <v>183.3</v>
      </c>
      <c r="DR3" s="19">
        <v>329.9</v>
      </c>
      <c r="DS3" s="19">
        <v>209.9</v>
      </c>
      <c r="DT3" s="19">
        <v>569.79999999999995</v>
      </c>
      <c r="DU3" s="19">
        <v>3402.2</v>
      </c>
      <c r="DV3" s="19">
        <v>276.60000000000002</v>
      </c>
      <c r="DW3" s="19">
        <v>1576.1</v>
      </c>
      <c r="DX3" s="19">
        <v>110</v>
      </c>
      <c r="DY3" s="19">
        <v>916.4</v>
      </c>
      <c r="EA3" s="19">
        <f>(FS3/(FE3+FS3))*(CY3-DM3)+DM3</f>
        <v>3610.2285714285717</v>
      </c>
      <c r="EB3" s="19">
        <f t="shared" ref="EB3:EM18" si="2">(FT3/(FF3+FT3))*(CZ3-DN3)+DN3</f>
        <v>1112.5745098039215</v>
      </c>
      <c r="EC3" s="19">
        <f t="shared" si="2"/>
        <v>6545.559574468085</v>
      </c>
      <c r="ED3" s="19">
        <f t="shared" si="2"/>
        <v>348.2</v>
      </c>
      <c r="EE3" s="19">
        <f t="shared" si="2"/>
        <v>211.65106382978723</v>
      </c>
      <c r="EF3" s="19">
        <f t="shared" si="2"/>
        <v>326.96140350877192</v>
      </c>
      <c r="EG3" s="19">
        <f t="shared" si="2"/>
        <v>214.9</v>
      </c>
      <c r="EH3" s="19">
        <f t="shared" si="2"/>
        <v>723.09999999999991</v>
      </c>
      <c r="EI3" s="19">
        <f t="shared" si="2"/>
        <v>3733.75</v>
      </c>
      <c r="EJ3" s="19">
        <f t="shared" si="2"/>
        <v>323.25</v>
      </c>
      <c r="EK3" s="19">
        <f t="shared" si="2"/>
        <v>1695.1476190476189</v>
      </c>
      <c r="EL3" s="19">
        <f t="shared" si="2"/>
        <v>133.6888888888889</v>
      </c>
      <c r="EM3" s="19">
        <f t="shared" si="2"/>
        <v>1034.6500000000001</v>
      </c>
      <c r="EO3" s="26">
        <v>30.01</v>
      </c>
      <c r="EQ3" s="19">
        <v>10</v>
      </c>
      <c r="ER3" s="19">
        <v>30</v>
      </c>
      <c r="ES3" s="19">
        <v>20</v>
      </c>
      <c r="ET3" s="19">
        <v>50</v>
      </c>
      <c r="EU3" s="19">
        <v>30</v>
      </c>
      <c r="EV3" s="19">
        <v>30</v>
      </c>
      <c r="EW3" s="19">
        <v>30</v>
      </c>
      <c r="EX3" s="19">
        <v>30</v>
      </c>
      <c r="EY3" s="19">
        <v>20</v>
      </c>
      <c r="EZ3" s="19">
        <v>30</v>
      </c>
      <c r="FA3" s="19">
        <v>20</v>
      </c>
      <c r="FB3" s="19">
        <v>30</v>
      </c>
      <c r="FC3" s="19">
        <v>20</v>
      </c>
      <c r="FE3" s="25">
        <v>2.1</v>
      </c>
      <c r="FF3" s="25">
        <v>2.2999999999999998</v>
      </c>
      <c r="FG3" s="25">
        <v>2.2000000000000002</v>
      </c>
      <c r="FH3" s="25">
        <v>2.8</v>
      </c>
      <c r="FI3" s="25">
        <v>2.2000000000000002</v>
      </c>
      <c r="FJ3" s="25">
        <v>3.2</v>
      </c>
      <c r="FK3" s="25">
        <v>2.5</v>
      </c>
      <c r="FL3" s="25">
        <v>2.8</v>
      </c>
      <c r="FM3" s="25">
        <v>2.2000000000000002</v>
      </c>
      <c r="FN3" s="25">
        <v>2.8</v>
      </c>
      <c r="FO3" s="25">
        <v>2.2000000000000002</v>
      </c>
      <c r="FP3" s="25">
        <v>3.5</v>
      </c>
      <c r="FQ3" s="25">
        <v>2.2000000000000002</v>
      </c>
      <c r="FR3" s="25"/>
      <c r="FS3" s="25">
        <v>2.8</v>
      </c>
      <c r="FT3" s="25">
        <v>2.8</v>
      </c>
      <c r="FU3" s="25">
        <v>2.5</v>
      </c>
      <c r="FV3" s="25">
        <v>2.8</v>
      </c>
      <c r="FW3" s="25">
        <v>2.5</v>
      </c>
      <c r="FX3" s="25">
        <v>2.5</v>
      </c>
      <c r="FY3" s="25">
        <v>2.5</v>
      </c>
      <c r="FZ3" s="25">
        <v>2.8</v>
      </c>
      <c r="GA3" s="25">
        <v>2.2000000000000002</v>
      </c>
      <c r="GB3" s="25">
        <v>2.8</v>
      </c>
      <c r="GC3" s="25">
        <v>2</v>
      </c>
      <c r="GD3" s="25">
        <v>2.8</v>
      </c>
      <c r="GE3" s="25">
        <v>2.2000000000000002</v>
      </c>
      <c r="GG3" s="28">
        <v>560706</v>
      </c>
      <c r="GH3" s="28">
        <v>386426.8</v>
      </c>
      <c r="GI3" s="28">
        <v>1904278.9</v>
      </c>
      <c r="GJ3" s="28">
        <v>136666</v>
      </c>
      <c r="GK3" s="28">
        <v>151055.4</v>
      </c>
      <c r="GL3" s="28">
        <v>125939.4</v>
      </c>
      <c r="GM3" s="28">
        <v>48865.4</v>
      </c>
      <c r="GN3" s="28">
        <v>448639.5</v>
      </c>
      <c r="GO3" s="28">
        <v>568018.30000000005</v>
      </c>
      <c r="GP3" s="28">
        <v>50075.9</v>
      </c>
      <c r="GQ3" s="28">
        <v>296729</v>
      </c>
      <c r="GR3" s="28">
        <v>3095.5</v>
      </c>
      <c r="GS3" s="28">
        <v>35263.800000000003</v>
      </c>
      <c r="GU3" s="26">
        <v>25.21</v>
      </c>
      <c r="GV3" s="26">
        <v>19.399999999999999</v>
      </c>
      <c r="GW3" s="26">
        <v>59.19</v>
      </c>
      <c r="GX3" s="26">
        <v>41.39</v>
      </c>
      <c r="GY3" s="26">
        <v>56.02</v>
      </c>
      <c r="GZ3" s="26">
        <v>54.81</v>
      </c>
      <c r="HA3" s="26">
        <v>25.58</v>
      </c>
      <c r="HB3" s="26">
        <v>34.549999999999997</v>
      </c>
      <c r="HC3" s="26">
        <v>17.55</v>
      </c>
      <c r="HD3" s="26">
        <v>8.66</v>
      </c>
      <c r="HE3" s="26">
        <v>12.39</v>
      </c>
      <c r="HF3" s="26">
        <v>9.02</v>
      </c>
      <c r="HG3" s="26">
        <v>2</v>
      </c>
      <c r="HI3" s="27">
        <f t="shared" ref="HI3:HU18" si="3">3*BI3*(GU3/GG3)*SQRT(2)*SQRT(EA3/(EQ3*($EO3/1000)))</f>
        <v>2.1887830175248545E-2</v>
      </c>
      <c r="HJ3" s="27">
        <f t="shared" si="3"/>
        <v>9.0809952644186516E-3</v>
      </c>
      <c r="HK3" s="27">
        <f t="shared" si="3"/>
        <v>1.4593826470402456E-2</v>
      </c>
      <c r="HL3" s="27">
        <f t="shared" si="3"/>
        <v>0</v>
      </c>
      <c r="HM3" s="27">
        <f t="shared" si="3"/>
        <v>2.5051698535596686E-2</v>
      </c>
      <c r="HN3" s="27">
        <f t="shared" si="3"/>
        <v>3.7228861395202241E-2</v>
      </c>
      <c r="HO3" s="27">
        <f t="shared" si="3"/>
        <v>3.5235559971386429E-2</v>
      </c>
      <c r="HP3" s="27">
        <f t="shared" si="3"/>
        <v>1.2248595640675344E-2</v>
      </c>
      <c r="HQ3" s="27">
        <f t="shared" si="3"/>
        <v>1.0045995337728158E-2</v>
      </c>
      <c r="HR3" s="27">
        <f t="shared" si="3"/>
        <v>1.9568396989964796E-2</v>
      </c>
      <c r="HS3" s="27">
        <f t="shared" si="3"/>
        <v>8.8207462166822077E-3</v>
      </c>
      <c r="HT3" s="27">
        <f t="shared" si="3"/>
        <v>0.13397874984865271</v>
      </c>
      <c r="HU3" s="27">
        <f t="shared" si="3"/>
        <v>9.7419498132806318E-3</v>
      </c>
      <c r="HW3" s="27">
        <f>2.1393*HI3</f>
        <v>4.682463509390921E-2</v>
      </c>
      <c r="HX3" s="27">
        <f>1.8895*HJ3</f>
        <v>1.7158540552119041E-2</v>
      </c>
      <c r="HY3" s="27">
        <f>1.6685*HK3</f>
        <v>2.43497994658665E-2</v>
      </c>
      <c r="HZ3" s="27">
        <f>1.4616*HL3</f>
        <v>0</v>
      </c>
      <c r="IA3" s="27">
        <f>1.4711*HM3</f>
        <v>3.6853553715716289E-2</v>
      </c>
      <c r="IB3" s="27">
        <f>1.2865*HN3</f>
        <v>4.789493018492768E-2</v>
      </c>
      <c r="IC3" s="27">
        <f>1.2912*HO3</f>
        <v>4.5496155035054157E-2</v>
      </c>
      <c r="ID3" s="27">
        <f>1.6583*HP3</f>
        <v>2.0311846150931925E-2</v>
      </c>
      <c r="IE3" s="27">
        <f>1.3992*HQ3</f>
        <v>1.4056356676549239E-2</v>
      </c>
      <c r="IF3" s="27">
        <f>1.34797*HR3</f>
        <v>2.6377612090562844E-2</v>
      </c>
      <c r="IG3" s="27">
        <f>1.2046*HS3</f>
        <v>1.0625470892615386E-2</v>
      </c>
      <c r="IH3" s="27"/>
      <c r="II3" s="27"/>
      <c r="IK3" s="27">
        <f>SQRT((CK3/EQ3+EA3/EQ3)/($EO3/1000))/BW3</f>
        <v>2.6030894796693982E-3</v>
      </c>
      <c r="IL3" s="27">
        <f>SQRT((CL3/ER3+EB3/ER3)/($EO3/1000))/BX3</f>
        <v>1.0310953852168516E-2</v>
      </c>
      <c r="IM3" s="27">
        <f t="shared" ref="IM3:IW18" si="4">SQRT((CM3/ES3+EC3/ES3)/($EO3/1000))/BY3</f>
        <v>0.10856242310845404</v>
      </c>
      <c r="IN3" s="27">
        <f t="shared" si="4"/>
        <v>-0.522885134338409</v>
      </c>
      <c r="IO3" s="27">
        <f t="shared" si="4"/>
        <v>0.74796107816184521</v>
      </c>
      <c r="IP3" s="27">
        <f t="shared" si="4"/>
        <v>4.2805638250627293E-3</v>
      </c>
      <c r="IQ3" s="27">
        <f t="shared" si="4"/>
        <v>3.3458510880280574E-2</v>
      </c>
      <c r="IR3" s="27">
        <f t="shared" si="4"/>
        <v>4.6987516293475412E-3</v>
      </c>
      <c r="IS3" s="27">
        <f t="shared" si="4"/>
        <v>1.5310716205650842E-2</v>
      </c>
      <c r="IT3" s="27">
        <f t="shared" si="4"/>
        <v>4.0818428111282792E-2</v>
      </c>
      <c r="IU3" s="27">
        <f t="shared" si="4"/>
        <v>0.4365223476733856</v>
      </c>
      <c r="IV3" s="27">
        <f t="shared" si="4"/>
        <v>0.13178473987630257</v>
      </c>
      <c r="IW3" s="27">
        <f t="shared" si="4"/>
        <v>2.7262470747450328E-2</v>
      </c>
    </row>
    <row r="4" spans="1:257">
      <c r="A4" s="21">
        <v>2</v>
      </c>
      <c r="B4" s="19" t="s">
        <v>173</v>
      </c>
      <c r="C4" s="22" t="s">
        <v>174</v>
      </c>
      <c r="D4" s="19">
        <v>1</v>
      </c>
      <c r="E4" s="19">
        <v>2</v>
      </c>
      <c r="G4" s="23">
        <v>41218</v>
      </c>
      <c r="H4" s="24">
        <v>0.66980324074074071</v>
      </c>
      <c r="I4" s="24"/>
      <c r="J4" s="25">
        <v>29.126999999999999</v>
      </c>
      <c r="K4" s="25">
        <v>-46.176000000000002</v>
      </c>
      <c r="L4" s="25">
        <v>10.457000000000001</v>
      </c>
      <c r="M4" s="26">
        <f t="shared" ref="M4:M32" si="5">M3+SQRT(((J4-J3)*1000)^2+((K4-K3)*1000)^2)</f>
        <v>10.385164807134489</v>
      </c>
      <c r="O4" s="26">
        <v>48.165100760000001</v>
      </c>
      <c r="P4" s="26">
        <v>3.3934701600000001</v>
      </c>
      <c r="Q4" s="26">
        <v>0.29699121999999994</v>
      </c>
      <c r="R4" s="26">
        <v>0</v>
      </c>
      <c r="S4" s="26">
        <v>5.0017739999999998E-2</v>
      </c>
      <c r="T4" s="26">
        <v>35.952528999999998</v>
      </c>
      <c r="U4" s="26">
        <v>0.97100495999999992</v>
      </c>
      <c r="V4" s="26">
        <v>8.080749710000001</v>
      </c>
      <c r="W4" s="26">
        <v>0.8451168</v>
      </c>
      <c r="X4" s="26">
        <v>0.76160304999999995</v>
      </c>
      <c r="Y4" s="26">
        <v>1.4455320000000001E-2</v>
      </c>
      <c r="Z4" s="26">
        <v>0.35400000000000004</v>
      </c>
      <c r="AA4" s="26">
        <v>0.21199999999999999</v>
      </c>
      <c r="AB4" s="26">
        <f>SUM(O4:AA4)</f>
        <v>99.097038720000015</v>
      </c>
      <c r="AC4" s="26">
        <f>(15.9994/(2*18.9984))*Z4</f>
        <v>0.14905959449216777</v>
      </c>
      <c r="AD4" s="26">
        <f t="shared" ref="AD4:AD67" si="6">(15.9994/(2*35.4532))*AA4</f>
        <v>4.7835918901537801E-2</v>
      </c>
      <c r="AE4" s="26">
        <f t="shared" ref="AE4:AE67" si="7">AB4-AC4-AD4</f>
        <v>98.900143206606302</v>
      </c>
      <c r="AG4" s="25">
        <v>84.867999999999995</v>
      </c>
      <c r="AH4" s="25">
        <v>7.6479999999999997</v>
      </c>
      <c r="AI4" s="25">
        <v>0.28649999999999998</v>
      </c>
      <c r="AJ4" s="25">
        <v>-1.4E-2</v>
      </c>
      <c r="AK4" s="25">
        <v>5.9700000000000003E-2</v>
      </c>
      <c r="AL4" s="25">
        <v>48.204999999999998</v>
      </c>
      <c r="AM4" s="25">
        <v>2.8635999999999999</v>
      </c>
      <c r="AN4" s="25">
        <v>10.651</v>
      </c>
      <c r="AO4" s="25">
        <v>3.5468000000000002</v>
      </c>
      <c r="AP4" s="25">
        <v>4.6451000000000002</v>
      </c>
      <c r="AQ4" s="25">
        <v>0.1008</v>
      </c>
      <c r="AR4" s="25">
        <v>4.4015000000000004</v>
      </c>
      <c r="AS4" s="25">
        <v>10.8675</v>
      </c>
      <c r="AU4" s="26">
        <v>45.768599999999999</v>
      </c>
      <c r="AV4" s="26">
        <v>2.8029999999999999</v>
      </c>
      <c r="AW4" s="26">
        <v>0.28289999999999998</v>
      </c>
      <c r="AX4" s="26">
        <v>-8.5000000000000006E-3</v>
      </c>
      <c r="AY4" s="26">
        <v>4.9200000000000001E-2</v>
      </c>
      <c r="AZ4" s="26">
        <v>33.9893</v>
      </c>
      <c r="BA4" s="26">
        <v>0.94589999999999996</v>
      </c>
      <c r="BB4" s="26">
        <v>6.1020000000000003</v>
      </c>
      <c r="BC4" s="26">
        <v>0.87090000000000001</v>
      </c>
      <c r="BD4" s="26">
        <v>0.54210000000000003</v>
      </c>
      <c r="BE4" s="26">
        <v>1.4999999999999999E-2</v>
      </c>
      <c r="BF4" s="26">
        <v>0.39700000000000002</v>
      </c>
      <c r="BG4" s="26">
        <v>0.21740000000000001</v>
      </c>
      <c r="BI4" s="27">
        <f t="shared" ref="BI4:BU37" si="8">O4/AU4</f>
        <v>1.0523612424238453</v>
      </c>
      <c r="BJ4" s="27">
        <f t="shared" si="0"/>
        <v>1.2106564966107742</v>
      </c>
      <c r="BK4" s="27">
        <f t="shared" si="0"/>
        <v>1.0498098974902792</v>
      </c>
      <c r="BL4" s="27">
        <f t="shared" si="0"/>
        <v>0</v>
      </c>
      <c r="BM4" s="27">
        <f t="shared" si="0"/>
        <v>1.016620731707317</v>
      </c>
      <c r="BN4" s="27">
        <f t="shared" si="0"/>
        <v>1.0577602068886385</v>
      </c>
      <c r="BO4" s="27">
        <f t="shared" si="0"/>
        <v>1.0265408182683158</v>
      </c>
      <c r="BP4" s="27">
        <f t="shared" si="0"/>
        <v>1.3242788774172403</v>
      </c>
      <c r="BQ4" s="27">
        <f t="shared" si="0"/>
        <v>0.97039476403720293</v>
      </c>
      <c r="BR4" s="27">
        <f t="shared" si="0"/>
        <v>1.4049124700239806</v>
      </c>
      <c r="BS4" s="27">
        <f t="shared" si="0"/>
        <v>0.9636880000000001</v>
      </c>
      <c r="BT4" s="27">
        <f t="shared" si="0"/>
        <v>0.89168765743073053</v>
      </c>
      <c r="BU4" s="27">
        <f t="shared" si="0"/>
        <v>0.97516099356025754</v>
      </c>
      <c r="BW4" s="19">
        <v>475862.2</v>
      </c>
      <c r="BX4" s="19">
        <v>29553.9</v>
      </c>
      <c r="BY4" s="19">
        <v>5456.1</v>
      </c>
      <c r="BZ4" s="19">
        <v>-16.600000000000001</v>
      </c>
      <c r="CA4" s="19">
        <v>89.9</v>
      </c>
      <c r="CB4" s="19">
        <v>60709.1</v>
      </c>
      <c r="CC4" s="19">
        <v>1398.1</v>
      </c>
      <c r="CD4" s="19">
        <v>47786.3</v>
      </c>
      <c r="CE4" s="19">
        <v>20146.5</v>
      </c>
      <c r="CF4" s="19">
        <v>2326.9</v>
      </c>
      <c r="CG4" s="19">
        <v>299.60000000000002</v>
      </c>
      <c r="CH4" s="19">
        <v>136.5</v>
      </c>
      <c r="CI4" s="19">
        <v>3831.6</v>
      </c>
      <c r="CK4" s="19">
        <f>BW4+EA4</f>
        <v>479355.67142857146</v>
      </c>
      <c r="CL4" s="19">
        <f t="shared" si="1"/>
        <v>30758.196078431374</v>
      </c>
      <c r="CM4" s="19">
        <f t="shared" si="1"/>
        <v>11962.365957446809</v>
      </c>
      <c r="CN4" s="19">
        <f t="shared" si="1"/>
        <v>311.29999999999995</v>
      </c>
      <c r="CO4" s="19">
        <f t="shared" si="1"/>
        <v>287.14893617021278</v>
      </c>
      <c r="CP4" s="19">
        <f t="shared" si="1"/>
        <v>61066.933333333334</v>
      </c>
      <c r="CQ4" s="19">
        <f t="shared" si="1"/>
        <v>1594.55</v>
      </c>
      <c r="CR4" s="19">
        <f t="shared" si="1"/>
        <v>48475.4</v>
      </c>
      <c r="CS4" s="19">
        <f t="shared" si="1"/>
        <v>23924.799999999999</v>
      </c>
      <c r="CT4" s="19">
        <f t="shared" si="1"/>
        <v>2604.8500000000004</v>
      </c>
      <c r="CU4" s="19">
        <f t="shared" si="1"/>
        <v>1921.390476190476</v>
      </c>
      <c r="CV4" s="19">
        <f t="shared" si="1"/>
        <v>274.5</v>
      </c>
      <c r="CW4" s="19">
        <f t="shared" si="1"/>
        <v>4970.05</v>
      </c>
      <c r="CY4" s="19">
        <v>4121.2</v>
      </c>
      <c r="CZ4" s="19">
        <v>1334.9</v>
      </c>
      <c r="DA4" s="19">
        <v>6847.5</v>
      </c>
      <c r="DB4" s="19">
        <v>332.9</v>
      </c>
      <c r="DC4" s="19">
        <v>209.7</v>
      </c>
      <c r="DD4" s="19">
        <v>342.9</v>
      </c>
      <c r="DE4" s="19">
        <v>189.8</v>
      </c>
      <c r="DF4" s="19">
        <v>815.6</v>
      </c>
      <c r="DG4" s="19">
        <v>3944.7</v>
      </c>
      <c r="DH4" s="19">
        <v>309.60000000000002</v>
      </c>
      <c r="DI4" s="19">
        <v>1717.7</v>
      </c>
      <c r="DJ4" s="19">
        <v>156.5</v>
      </c>
      <c r="DK4" s="19">
        <v>1294.9000000000001</v>
      </c>
      <c r="DM4" s="19">
        <v>2656.5</v>
      </c>
      <c r="DN4" s="19">
        <v>1045.3</v>
      </c>
      <c r="DO4" s="19">
        <v>6118.5</v>
      </c>
      <c r="DP4" s="19">
        <v>322.89999999999998</v>
      </c>
      <c r="DQ4" s="19">
        <v>183.1</v>
      </c>
      <c r="DR4" s="19">
        <v>369.5</v>
      </c>
      <c r="DS4" s="19">
        <v>203.1</v>
      </c>
      <c r="DT4" s="19">
        <v>562.6</v>
      </c>
      <c r="DU4" s="19">
        <v>3611.9</v>
      </c>
      <c r="DV4" s="19">
        <v>246.3</v>
      </c>
      <c r="DW4" s="19">
        <v>1534.6</v>
      </c>
      <c r="DX4" s="19">
        <v>123.2</v>
      </c>
      <c r="DY4" s="19">
        <v>982</v>
      </c>
      <c r="EA4" s="19">
        <f>(FS4/(FE4+FS4))*(CY4-DM4)+DM4</f>
        <v>3493.4714285714285</v>
      </c>
      <c r="EB4" s="19">
        <f t="shared" si="2"/>
        <v>1204.2960784313725</v>
      </c>
      <c r="EC4" s="19">
        <f t="shared" si="2"/>
        <v>6506.2659574468089</v>
      </c>
      <c r="ED4" s="19">
        <f t="shared" si="2"/>
        <v>327.9</v>
      </c>
      <c r="EE4" s="19">
        <f t="shared" si="2"/>
        <v>197.24893617021274</v>
      </c>
      <c r="EF4" s="19">
        <f t="shared" si="2"/>
        <v>357.83333333333331</v>
      </c>
      <c r="EG4" s="19">
        <f t="shared" si="2"/>
        <v>196.45</v>
      </c>
      <c r="EH4" s="19">
        <f t="shared" si="2"/>
        <v>689.1</v>
      </c>
      <c r="EI4" s="19">
        <f t="shared" si="2"/>
        <v>3778.3</v>
      </c>
      <c r="EJ4" s="19">
        <f t="shared" si="2"/>
        <v>277.95000000000005</v>
      </c>
      <c r="EK4" s="19">
        <f t="shared" si="2"/>
        <v>1621.7904761904761</v>
      </c>
      <c r="EL4" s="19">
        <f t="shared" si="2"/>
        <v>138</v>
      </c>
      <c r="EM4" s="19">
        <f t="shared" si="2"/>
        <v>1138.45</v>
      </c>
      <c r="EO4" s="26">
        <v>30.04</v>
      </c>
      <c r="EQ4" s="19">
        <v>10</v>
      </c>
      <c r="ER4" s="19">
        <v>30</v>
      </c>
      <c r="ES4" s="19">
        <v>20</v>
      </c>
      <c r="ET4" s="19">
        <v>50</v>
      </c>
      <c r="EU4" s="19">
        <v>30</v>
      </c>
      <c r="EV4" s="19">
        <v>30</v>
      </c>
      <c r="EW4" s="19">
        <v>30</v>
      </c>
      <c r="EX4" s="19">
        <v>30</v>
      </c>
      <c r="EY4" s="19">
        <v>20</v>
      </c>
      <c r="EZ4" s="19">
        <v>30</v>
      </c>
      <c r="FA4" s="19">
        <v>20</v>
      </c>
      <c r="FB4" s="19">
        <v>30</v>
      </c>
      <c r="FC4" s="19">
        <v>20</v>
      </c>
      <c r="FE4" s="25">
        <v>2.1</v>
      </c>
      <c r="FF4" s="25">
        <v>2.2999999999999998</v>
      </c>
      <c r="FG4" s="25">
        <v>2.2000000000000002</v>
      </c>
      <c r="FH4" s="25">
        <v>2.8</v>
      </c>
      <c r="FI4" s="25">
        <v>2.2000000000000002</v>
      </c>
      <c r="FJ4" s="25">
        <v>3.2</v>
      </c>
      <c r="FK4" s="25">
        <v>2.5</v>
      </c>
      <c r="FL4" s="25">
        <v>2.8</v>
      </c>
      <c r="FM4" s="25">
        <v>2.2000000000000002</v>
      </c>
      <c r="FN4" s="25">
        <v>2.8</v>
      </c>
      <c r="FO4" s="25">
        <v>2.2000000000000002</v>
      </c>
      <c r="FP4" s="25">
        <v>3.5</v>
      </c>
      <c r="FQ4" s="25">
        <v>2.2000000000000002</v>
      </c>
      <c r="FR4" s="25"/>
      <c r="FS4" s="25">
        <v>2.8</v>
      </c>
      <c r="FT4" s="25">
        <v>2.8</v>
      </c>
      <c r="FU4" s="25">
        <v>2.5</v>
      </c>
      <c r="FV4" s="25">
        <v>2.8</v>
      </c>
      <c r="FW4" s="25">
        <v>2.5</v>
      </c>
      <c r="FX4" s="25">
        <v>2.5</v>
      </c>
      <c r="FY4" s="25">
        <v>2.5</v>
      </c>
      <c r="FZ4" s="25">
        <v>2.8</v>
      </c>
      <c r="GA4" s="25">
        <v>2.2000000000000002</v>
      </c>
      <c r="GB4" s="25">
        <v>2.8</v>
      </c>
      <c r="GC4" s="25">
        <v>2</v>
      </c>
      <c r="GD4" s="25">
        <v>2.8</v>
      </c>
      <c r="GE4" s="25">
        <v>2.2000000000000002</v>
      </c>
      <c r="GG4" s="28">
        <v>560706</v>
      </c>
      <c r="GH4" s="28">
        <v>386426.8</v>
      </c>
      <c r="GI4" s="28">
        <v>1904278.9</v>
      </c>
      <c r="GJ4" s="28">
        <v>136666</v>
      </c>
      <c r="GK4" s="28">
        <v>151055.4</v>
      </c>
      <c r="GL4" s="28">
        <v>125939.4</v>
      </c>
      <c r="GM4" s="28">
        <v>48865.4</v>
      </c>
      <c r="GN4" s="28">
        <v>448639.5</v>
      </c>
      <c r="GO4" s="28">
        <v>568018.30000000005</v>
      </c>
      <c r="GP4" s="28">
        <v>50075.9</v>
      </c>
      <c r="GQ4" s="28">
        <v>296729</v>
      </c>
      <c r="GR4" s="28">
        <v>3095.5</v>
      </c>
      <c r="GS4" s="28">
        <v>35263.800000000003</v>
      </c>
      <c r="GU4" s="26">
        <v>25.21</v>
      </c>
      <c r="GV4" s="26">
        <v>19.399999999999999</v>
      </c>
      <c r="GW4" s="26">
        <v>59.19</v>
      </c>
      <c r="GX4" s="26">
        <v>41.39</v>
      </c>
      <c r="GY4" s="26">
        <v>56.02</v>
      </c>
      <c r="GZ4" s="26">
        <v>54.81</v>
      </c>
      <c r="HA4" s="26">
        <v>25.58</v>
      </c>
      <c r="HB4" s="26">
        <v>34.549999999999997</v>
      </c>
      <c r="HC4" s="26">
        <v>17.55</v>
      </c>
      <c r="HD4" s="26">
        <v>8.66</v>
      </c>
      <c r="HE4" s="26">
        <v>12.39</v>
      </c>
      <c r="HF4" s="26">
        <v>9.02</v>
      </c>
      <c r="HG4" s="26">
        <v>2</v>
      </c>
      <c r="HI4" s="27">
        <f>3*BI4*(GU4/GG4)*SQRT(2)*SQRT(EA4/(EQ4*($EO4/1000)))</f>
        <v>2.1647979775204915E-2</v>
      </c>
      <c r="HJ4" s="27">
        <f t="shared" si="3"/>
        <v>9.4264403859710653E-3</v>
      </c>
      <c r="HK4" s="27">
        <f t="shared" si="3"/>
        <v>1.4406737534030819E-2</v>
      </c>
      <c r="HL4" s="27">
        <f t="shared" si="3"/>
        <v>0</v>
      </c>
      <c r="HM4" s="27">
        <f t="shared" si="3"/>
        <v>2.3664580326101841E-2</v>
      </c>
      <c r="HN4" s="27">
        <f t="shared" si="3"/>
        <v>3.8918085243204351E-2</v>
      </c>
      <c r="HO4" s="27">
        <f t="shared" si="3"/>
        <v>3.3660997568267792E-2</v>
      </c>
      <c r="HP4" s="27">
        <f t="shared" si="3"/>
        <v>1.1964561372265573E-2</v>
      </c>
      <c r="HQ4" s="27">
        <f t="shared" si="3"/>
        <v>1.0087481408529175E-2</v>
      </c>
      <c r="HR4" s="27">
        <f t="shared" si="3"/>
        <v>1.8102868473842917E-2</v>
      </c>
      <c r="HS4" s="27">
        <f t="shared" si="3"/>
        <v>8.8698531143530778E-3</v>
      </c>
      <c r="HT4" s="27">
        <f t="shared" si="3"/>
        <v>0.13641234937933011</v>
      </c>
      <c r="HU4" s="27">
        <f t="shared" si="3"/>
        <v>1.0214226365969555E-2</v>
      </c>
      <c r="HW4" s="27">
        <f t="shared" ref="HW4:HW67" si="9">2.1393*HI4</f>
        <v>4.6311523133095875E-2</v>
      </c>
      <c r="HX4" s="27">
        <f t="shared" ref="HX4:HX67" si="10">1.8895*HJ4</f>
        <v>1.7811259109292328E-2</v>
      </c>
      <c r="HY4" s="27">
        <f t="shared" ref="HY4:HY67" si="11">1.6685*HK4</f>
        <v>2.4037641575530424E-2</v>
      </c>
      <c r="HZ4" s="27">
        <f t="shared" ref="HZ4:HZ67" si="12">1.4616*HL4</f>
        <v>0</v>
      </c>
      <c r="IA4" s="27">
        <f t="shared" ref="IA4:IA67" si="13">1.4711*HM4</f>
        <v>3.4812964117728419E-2</v>
      </c>
      <c r="IB4" s="27">
        <f t="shared" ref="IB4:IB67" si="14">1.2865*HN4</f>
        <v>5.0068116665382398E-2</v>
      </c>
      <c r="IC4" s="27">
        <f t="shared" ref="IC4:IC67" si="15">1.2912*HO4</f>
        <v>4.3463080060147367E-2</v>
      </c>
      <c r="ID4" s="27">
        <f t="shared" ref="ID4:ID67" si="16">1.6583*HP4</f>
        <v>1.9840832123627999E-2</v>
      </c>
      <c r="IE4" s="27">
        <f t="shared" ref="IE4:IE67" si="17">1.3992*HQ4</f>
        <v>1.411440398681402E-2</v>
      </c>
      <c r="IF4" s="27">
        <f t="shared" ref="IF4:IF67" si="18">1.34797*HR4</f>
        <v>2.4402123616686037E-2</v>
      </c>
      <c r="IG4" s="27">
        <f t="shared" ref="IG4:IG67" si="19">1.2046*HS4</f>
        <v>1.0684625061549716E-2</v>
      </c>
      <c r="IH4" s="27"/>
      <c r="II4" s="27"/>
      <c r="IK4" s="27">
        <f>SQRT((CK4/EQ4+EA4/EQ4)/($EO4/1000))/BW4</f>
        <v>2.664247458348533E-3</v>
      </c>
      <c r="IL4" s="27">
        <f t="shared" ref="IL4:IW38" si="20">SQRT((CL4/ER4+EB4/ER4)/($EO4/1000))/BX4</f>
        <v>6.3722811097342057E-3</v>
      </c>
      <c r="IM4" s="27">
        <f t="shared" si="4"/>
        <v>3.2134391417657671E-2</v>
      </c>
      <c r="IN4" s="27">
        <f t="shared" si="4"/>
        <v>-1.2427258401805423</v>
      </c>
      <c r="IO4" s="27">
        <f t="shared" si="4"/>
        <v>0.25788781953744927</v>
      </c>
      <c r="IP4" s="27">
        <f t="shared" si="4"/>
        <v>4.3003853291344474E-3</v>
      </c>
      <c r="IQ4" s="27">
        <f t="shared" si="4"/>
        <v>3.188592099441994E-2</v>
      </c>
      <c r="IR4" s="27">
        <f t="shared" si="4"/>
        <v>4.887781875265936E-3</v>
      </c>
      <c r="IS4" s="27">
        <f t="shared" si="4"/>
        <v>1.0658586515133317E-2</v>
      </c>
      <c r="IT4" s="27">
        <f t="shared" si="4"/>
        <v>2.4306305131607711E-2</v>
      </c>
      <c r="IU4" s="27">
        <f t="shared" si="4"/>
        <v>0.25632436801466907</v>
      </c>
      <c r="IV4" s="27">
        <f t="shared" si="4"/>
        <v>0.15673599077245223</v>
      </c>
      <c r="IW4" s="27">
        <f t="shared" si="4"/>
        <v>2.6316138447203648E-2</v>
      </c>
    </row>
    <row r="5" spans="1:257">
      <c r="A5" s="21">
        <v>3</v>
      </c>
      <c r="B5" s="19" t="s">
        <v>173</v>
      </c>
      <c r="C5" s="22" t="s">
        <v>174</v>
      </c>
      <c r="D5" s="19">
        <v>1</v>
      </c>
      <c r="E5" s="19">
        <v>3</v>
      </c>
      <c r="G5" s="23">
        <v>41218</v>
      </c>
      <c r="H5" s="24">
        <v>0.67281250000000004</v>
      </c>
      <c r="I5" s="24"/>
      <c r="J5" s="25">
        <v>29.132999999999999</v>
      </c>
      <c r="K5" s="25">
        <v>-46.179000000000002</v>
      </c>
      <c r="L5" s="25">
        <v>10.457000000000001</v>
      </c>
      <c r="M5" s="26">
        <f t="shared" si="5"/>
        <v>17.093368739634112</v>
      </c>
      <c r="O5" s="26">
        <v>45.259877039999999</v>
      </c>
      <c r="P5" s="26">
        <v>5.8195367999999998</v>
      </c>
      <c r="Q5" s="26">
        <v>0.54392773999999999</v>
      </c>
      <c r="R5" s="26">
        <v>0</v>
      </c>
      <c r="S5" s="26">
        <v>8.8266599999999987E-2</v>
      </c>
      <c r="T5" s="26">
        <v>34.978648500000006</v>
      </c>
      <c r="U5" s="26">
        <v>1.0859244299999999</v>
      </c>
      <c r="V5" s="26">
        <v>7.2433233599999998</v>
      </c>
      <c r="W5" s="26">
        <v>1.2970584000000001</v>
      </c>
      <c r="X5" s="26">
        <v>1.2590039799999999</v>
      </c>
      <c r="Y5" s="26">
        <v>2.5296809999999999E-2</v>
      </c>
      <c r="Z5" s="26">
        <v>0.55100000000000005</v>
      </c>
      <c r="AA5" s="26">
        <v>0.317</v>
      </c>
      <c r="AB5" s="26">
        <f t="shared" ref="AB5:AB68" si="21">SUM(O5:AA5)</f>
        <v>98.468863660000011</v>
      </c>
      <c r="AC5" s="26">
        <f t="shared" ref="AC5:AC68" si="22">(15.9994/(2*18.9984))*Z5</f>
        <v>0.23201083775475831</v>
      </c>
      <c r="AD5" s="26">
        <f t="shared" si="6"/>
        <v>7.1528237225412655E-2</v>
      </c>
      <c r="AE5" s="26">
        <f t="shared" si="7"/>
        <v>98.165324585019846</v>
      </c>
      <c r="AG5" s="25">
        <v>79.182000000000002</v>
      </c>
      <c r="AH5" s="25">
        <v>13.169</v>
      </c>
      <c r="AI5" s="25">
        <v>0.52380000000000004</v>
      </c>
      <c r="AJ5" s="25">
        <v>-2E-3</v>
      </c>
      <c r="AK5" s="25">
        <v>0.1047</v>
      </c>
      <c r="AL5" s="25">
        <v>46.874000000000002</v>
      </c>
      <c r="AM5" s="25">
        <v>3.2042999999999999</v>
      </c>
      <c r="AN5" s="25">
        <v>9.5380000000000003</v>
      </c>
      <c r="AO5" s="25">
        <v>5.4452999999999996</v>
      </c>
      <c r="AP5" s="25">
        <v>7.7061000000000002</v>
      </c>
      <c r="AQ5" s="25">
        <v>0.1741</v>
      </c>
      <c r="AR5" s="25">
        <v>6.7873999999999999</v>
      </c>
      <c r="AS5" s="25">
        <v>16.325900000000001</v>
      </c>
      <c r="AU5" s="26">
        <v>42.702100000000002</v>
      </c>
      <c r="AV5" s="26">
        <v>4.8263999999999996</v>
      </c>
      <c r="AW5" s="26">
        <v>0.51729999999999998</v>
      </c>
      <c r="AX5" s="26">
        <v>-1.1999999999999999E-3</v>
      </c>
      <c r="AY5" s="26">
        <v>8.6300000000000002E-2</v>
      </c>
      <c r="AZ5" s="26">
        <v>33.050899999999999</v>
      </c>
      <c r="BA5" s="26">
        <v>1.0584</v>
      </c>
      <c r="BB5" s="26">
        <v>5.4642999999999997</v>
      </c>
      <c r="BC5" s="26">
        <v>1.3371</v>
      </c>
      <c r="BD5" s="26">
        <v>0.89929999999999999</v>
      </c>
      <c r="BE5" s="26">
        <v>2.5999999999999999E-2</v>
      </c>
      <c r="BF5" s="26">
        <v>0.61219999999999997</v>
      </c>
      <c r="BG5" s="26">
        <v>0.32650000000000001</v>
      </c>
      <c r="BI5" s="27">
        <f t="shared" si="8"/>
        <v>1.0598981558284017</v>
      </c>
      <c r="BJ5" s="27">
        <f t="shared" si="0"/>
        <v>1.2057717553455993</v>
      </c>
      <c r="BK5" s="27">
        <f t="shared" si="0"/>
        <v>1.0514744635607964</v>
      </c>
      <c r="BL5" s="27">
        <f t="shared" si="0"/>
        <v>0</v>
      </c>
      <c r="BM5" s="27">
        <f t="shared" si="0"/>
        <v>1.0227879490150635</v>
      </c>
      <c r="BN5" s="27">
        <f t="shared" si="0"/>
        <v>1.058326656762751</v>
      </c>
      <c r="BO5" s="27">
        <f t="shared" si="0"/>
        <v>1.0260056972789116</v>
      </c>
      <c r="BP5" s="27">
        <f t="shared" si="0"/>
        <v>1.3255720513148985</v>
      </c>
      <c r="BQ5" s="27">
        <f t="shared" si="0"/>
        <v>0.97005339914740862</v>
      </c>
      <c r="BR5" s="27">
        <f t="shared" si="0"/>
        <v>1.3999821861447792</v>
      </c>
      <c r="BS5" s="27">
        <f t="shared" si="0"/>
        <v>0.97295423076923082</v>
      </c>
      <c r="BT5" s="27">
        <f t="shared" si="0"/>
        <v>0.90003266906239798</v>
      </c>
      <c r="BU5" s="27">
        <f t="shared" si="0"/>
        <v>0.9709035222052067</v>
      </c>
      <c r="BW5" s="19">
        <v>443978</v>
      </c>
      <c r="BX5" s="19">
        <v>50888.800000000003</v>
      </c>
      <c r="BY5" s="19">
        <v>9973.4</v>
      </c>
      <c r="BZ5" s="19">
        <v>3.3</v>
      </c>
      <c r="CA5" s="19">
        <v>159.80000000000001</v>
      </c>
      <c r="CB5" s="19">
        <v>59031.3</v>
      </c>
      <c r="CC5" s="19">
        <v>1564.6</v>
      </c>
      <c r="CD5" s="19">
        <v>42789.599999999999</v>
      </c>
      <c r="CE5" s="19">
        <v>30928.799999999999</v>
      </c>
      <c r="CF5" s="19">
        <v>3858.2</v>
      </c>
      <c r="CG5" s="19">
        <v>516</v>
      </c>
      <c r="CH5" s="19">
        <v>209.7</v>
      </c>
      <c r="CI5" s="19">
        <v>5755.7</v>
      </c>
      <c r="CK5" s="19">
        <f t="shared" ref="CK5:CW37" si="23">BW5+EA5</f>
        <v>447280.25714285712</v>
      </c>
      <c r="CL5" s="19">
        <f t="shared" si="1"/>
        <v>52181.660784313732</v>
      </c>
      <c r="CM5" s="19">
        <f t="shared" si="1"/>
        <v>16346.691489361703</v>
      </c>
      <c r="CN5" s="19">
        <f t="shared" si="1"/>
        <v>344.5</v>
      </c>
      <c r="CO5" s="19">
        <f t="shared" si="1"/>
        <v>386.83829787234043</v>
      </c>
      <c r="CP5" s="19">
        <f t="shared" si="1"/>
        <v>59370.438596491229</v>
      </c>
      <c r="CQ5" s="19">
        <f t="shared" si="1"/>
        <v>1772.6499999999999</v>
      </c>
      <c r="CR5" s="19">
        <f t="shared" si="1"/>
        <v>43445.4</v>
      </c>
      <c r="CS5" s="19">
        <f t="shared" si="1"/>
        <v>34973.4</v>
      </c>
      <c r="CT5" s="19">
        <f t="shared" si="1"/>
        <v>4169.45</v>
      </c>
      <c r="CU5" s="19">
        <f t="shared" si="1"/>
        <v>2216.5952380952381</v>
      </c>
      <c r="CV5" s="19">
        <f t="shared" si="1"/>
        <v>330.31111111111113</v>
      </c>
      <c r="CW5" s="19">
        <f t="shared" si="1"/>
        <v>6874.25</v>
      </c>
      <c r="CY5" s="19">
        <v>3861.5</v>
      </c>
      <c r="CZ5" s="19">
        <v>1488</v>
      </c>
      <c r="DA5" s="19">
        <v>6521.3</v>
      </c>
      <c r="DB5" s="19">
        <v>342.9</v>
      </c>
      <c r="DC5" s="19">
        <v>236.4</v>
      </c>
      <c r="DD5" s="19">
        <v>342.9</v>
      </c>
      <c r="DE5" s="19">
        <v>199.7</v>
      </c>
      <c r="DF5" s="19">
        <v>775.6</v>
      </c>
      <c r="DG5" s="19">
        <v>4251</v>
      </c>
      <c r="DH5" s="19">
        <v>349.5</v>
      </c>
      <c r="DI5" s="19">
        <v>1784.3</v>
      </c>
      <c r="DJ5" s="19">
        <v>146.5</v>
      </c>
      <c r="DK5" s="19">
        <v>1228.4000000000001</v>
      </c>
      <c r="DM5" s="19">
        <v>2556.6</v>
      </c>
      <c r="DN5" s="19">
        <v>1055.3</v>
      </c>
      <c r="DO5" s="19">
        <v>6205.1</v>
      </c>
      <c r="DP5" s="19">
        <v>339.5</v>
      </c>
      <c r="DQ5" s="19">
        <v>216.4</v>
      </c>
      <c r="DR5" s="19">
        <v>336.2</v>
      </c>
      <c r="DS5" s="19">
        <v>216.4</v>
      </c>
      <c r="DT5" s="19">
        <v>536</v>
      </c>
      <c r="DU5" s="19">
        <v>3838.2</v>
      </c>
      <c r="DV5" s="19">
        <v>273</v>
      </c>
      <c r="DW5" s="19">
        <v>1624.5</v>
      </c>
      <c r="DX5" s="19">
        <v>99.9</v>
      </c>
      <c r="DY5" s="19">
        <v>1008.7</v>
      </c>
      <c r="EA5" s="19">
        <f t="shared" ref="EA5:EM37" si="24">(FS5/(FE5+FS5))*(CY5-DM5)+DM5</f>
        <v>3302.2571428571428</v>
      </c>
      <c r="EB5" s="19">
        <f t="shared" si="2"/>
        <v>1292.8607843137256</v>
      </c>
      <c r="EC5" s="19">
        <f t="shared" si="2"/>
        <v>6373.2914893617026</v>
      </c>
      <c r="ED5" s="19">
        <f t="shared" si="2"/>
        <v>341.2</v>
      </c>
      <c r="EE5" s="19">
        <f t="shared" si="2"/>
        <v>227.03829787234042</v>
      </c>
      <c r="EF5" s="19">
        <f t="shared" si="2"/>
        <v>339.13859649122804</v>
      </c>
      <c r="EG5" s="19">
        <f t="shared" si="2"/>
        <v>208.05</v>
      </c>
      <c r="EH5" s="19">
        <f t="shared" si="2"/>
        <v>655.8</v>
      </c>
      <c r="EI5" s="19">
        <f t="shared" si="2"/>
        <v>4044.6</v>
      </c>
      <c r="EJ5" s="19">
        <f t="shared" si="2"/>
        <v>311.25</v>
      </c>
      <c r="EK5" s="19">
        <f t="shared" si="2"/>
        <v>1700.5952380952381</v>
      </c>
      <c r="EL5" s="19">
        <f t="shared" si="2"/>
        <v>120.61111111111111</v>
      </c>
      <c r="EM5" s="19">
        <f t="shared" si="2"/>
        <v>1118.5500000000002</v>
      </c>
      <c r="EO5" s="26">
        <v>30.04</v>
      </c>
      <c r="EQ5" s="19">
        <v>10</v>
      </c>
      <c r="ER5" s="19">
        <v>30</v>
      </c>
      <c r="ES5" s="19">
        <v>20</v>
      </c>
      <c r="ET5" s="19">
        <v>50</v>
      </c>
      <c r="EU5" s="19">
        <v>30</v>
      </c>
      <c r="EV5" s="19">
        <v>30</v>
      </c>
      <c r="EW5" s="19">
        <v>30</v>
      </c>
      <c r="EX5" s="19">
        <v>30</v>
      </c>
      <c r="EY5" s="19">
        <v>20</v>
      </c>
      <c r="EZ5" s="19">
        <v>30</v>
      </c>
      <c r="FA5" s="19">
        <v>20</v>
      </c>
      <c r="FB5" s="19">
        <v>30</v>
      </c>
      <c r="FC5" s="19">
        <v>20</v>
      </c>
      <c r="FE5" s="25">
        <v>2.1</v>
      </c>
      <c r="FF5" s="25">
        <v>2.2999999999999998</v>
      </c>
      <c r="FG5" s="25">
        <v>2.2000000000000002</v>
      </c>
      <c r="FH5" s="25">
        <v>2.8</v>
      </c>
      <c r="FI5" s="25">
        <v>2.2000000000000002</v>
      </c>
      <c r="FJ5" s="25">
        <v>3.2</v>
      </c>
      <c r="FK5" s="25">
        <v>2.5</v>
      </c>
      <c r="FL5" s="25">
        <v>2.8</v>
      </c>
      <c r="FM5" s="25">
        <v>2.2000000000000002</v>
      </c>
      <c r="FN5" s="25">
        <v>2.8</v>
      </c>
      <c r="FO5" s="25">
        <v>2.2000000000000002</v>
      </c>
      <c r="FP5" s="25">
        <v>3.5</v>
      </c>
      <c r="FQ5" s="25">
        <v>2.2000000000000002</v>
      </c>
      <c r="FR5" s="25"/>
      <c r="FS5" s="25">
        <v>2.8</v>
      </c>
      <c r="FT5" s="25">
        <v>2.8</v>
      </c>
      <c r="FU5" s="25">
        <v>2.5</v>
      </c>
      <c r="FV5" s="25">
        <v>2.8</v>
      </c>
      <c r="FW5" s="25">
        <v>2.5</v>
      </c>
      <c r="FX5" s="25">
        <v>2.5</v>
      </c>
      <c r="FY5" s="25">
        <v>2.5</v>
      </c>
      <c r="FZ5" s="25">
        <v>2.8</v>
      </c>
      <c r="GA5" s="25">
        <v>2.2000000000000002</v>
      </c>
      <c r="GB5" s="25">
        <v>2.8</v>
      </c>
      <c r="GC5" s="25">
        <v>2</v>
      </c>
      <c r="GD5" s="25">
        <v>2.8</v>
      </c>
      <c r="GE5" s="25">
        <v>2.2000000000000002</v>
      </c>
      <c r="GG5" s="28">
        <v>560706</v>
      </c>
      <c r="GH5" s="28">
        <v>386426.8</v>
      </c>
      <c r="GI5" s="28">
        <v>1904278.9</v>
      </c>
      <c r="GJ5" s="28">
        <v>136666</v>
      </c>
      <c r="GK5" s="28">
        <v>151055.4</v>
      </c>
      <c r="GL5" s="28">
        <v>125939.4</v>
      </c>
      <c r="GM5" s="28">
        <v>48865.4</v>
      </c>
      <c r="GN5" s="28">
        <v>448639.5</v>
      </c>
      <c r="GO5" s="28">
        <v>568018.30000000005</v>
      </c>
      <c r="GP5" s="28">
        <v>50075.9</v>
      </c>
      <c r="GQ5" s="28">
        <v>296729</v>
      </c>
      <c r="GR5" s="28">
        <v>3095.5</v>
      </c>
      <c r="GS5" s="28">
        <v>35263.800000000003</v>
      </c>
      <c r="GU5" s="26">
        <v>25.21</v>
      </c>
      <c r="GV5" s="26">
        <v>19.399999999999999</v>
      </c>
      <c r="GW5" s="26">
        <v>59.19</v>
      </c>
      <c r="GX5" s="26">
        <v>41.39</v>
      </c>
      <c r="GY5" s="26">
        <v>56.02</v>
      </c>
      <c r="GZ5" s="26">
        <v>54.81</v>
      </c>
      <c r="HA5" s="26">
        <v>25.58</v>
      </c>
      <c r="HB5" s="26">
        <v>34.549999999999997</v>
      </c>
      <c r="HC5" s="26">
        <v>17.55</v>
      </c>
      <c r="HD5" s="26">
        <v>8.66</v>
      </c>
      <c r="HE5" s="26">
        <v>12.39</v>
      </c>
      <c r="HF5" s="26">
        <v>9.02</v>
      </c>
      <c r="HG5" s="26">
        <v>2</v>
      </c>
      <c r="HI5" s="27">
        <f t="shared" ref="HI5:HU37" si="25">3*BI5*(GU5/GG5)*SQRT(2)*SQRT(EA5/(EQ5*($EO5/1000)))</f>
        <v>2.1197932810339892E-2</v>
      </c>
      <c r="HJ5" s="27">
        <f t="shared" si="3"/>
        <v>9.7274977739576132E-3</v>
      </c>
      <c r="HK5" s="27">
        <f t="shared" si="3"/>
        <v>1.4281364242841123E-2</v>
      </c>
      <c r="HL5" s="27">
        <f t="shared" si="3"/>
        <v>0</v>
      </c>
      <c r="HM5" s="27">
        <f t="shared" si="3"/>
        <v>2.5542751230975991E-2</v>
      </c>
      <c r="HN5" s="27">
        <f t="shared" si="3"/>
        <v>3.7908114836325897E-2</v>
      </c>
      <c r="HO5" s="27">
        <f t="shared" si="3"/>
        <v>3.4622496134459009E-2</v>
      </c>
      <c r="HP5" s="27">
        <f t="shared" si="3"/>
        <v>1.1683292499552061E-2</v>
      </c>
      <c r="HQ5" s="27">
        <f t="shared" si="3"/>
        <v>1.0433247602435393E-2</v>
      </c>
      <c r="HR5" s="27">
        <f t="shared" si="3"/>
        <v>1.9089386854574793E-2</v>
      </c>
      <c r="HS5" s="27">
        <f t="shared" si="3"/>
        <v>9.1701300356796123E-3</v>
      </c>
      <c r="HT5" s="27">
        <f t="shared" si="3"/>
        <v>0.1287221612534637</v>
      </c>
      <c r="HU5" s="27">
        <f t="shared" si="3"/>
        <v>1.008035795333103E-2</v>
      </c>
      <c r="HW5" s="27">
        <f t="shared" si="9"/>
        <v>4.5348737661160127E-2</v>
      </c>
      <c r="HX5" s="27">
        <f t="shared" si="10"/>
        <v>1.838010704389291E-2</v>
      </c>
      <c r="HY5" s="27">
        <f t="shared" si="11"/>
        <v>2.3828456239180416E-2</v>
      </c>
      <c r="HZ5" s="27">
        <f t="shared" si="12"/>
        <v>0</v>
      </c>
      <c r="IA5" s="27">
        <f t="shared" si="13"/>
        <v>3.7575941335888784E-2</v>
      </c>
      <c r="IB5" s="27">
        <f t="shared" si="14"/>
        <v>4.8768789736933264E-2</v>
      </c>
      <c r="IC5" s="27">
        <f t="shared" si="15"/>
        <v>4.4704567008813471E-2</v>
      </c>
      <c r="ID5" s="27">
        <f t="shared" si="16"/>
        <v>1.9374403952007183E-2</v>
      </c>
      <c r="IE5" s="27">
        <f t="shared" si="17"/>
        <v>1.4598200045327601E-2</v>
      </c>
      <c r="IF5" s="27">
        <f t="shared" si="18"/>
        <v>2.5731920798361181E-2</v>
      </c>
      <c r="IG5" s="27">
        <f t="shared" si="19"/>
        <v>1.1046338640979659E-2</v>
      </c>
      <c r="IH5" s="27"/>
      <c r="II5" s="27"/>
      <c r="IK5" s="27">
        <f t="shared" ref="IK5:IW55" si="26">SQRT((CK5/EQ5+EA5/EQ5)/($EO5/1000))/BW5</f>
        <v>2.758517556730988E-3</v>
      </c>
      <c r="IL5" s="27">
        <f t="shared" si="20"/>
        <v>4.7867489681346336E-3</v>
      </c>
      <c r="IM5" s="27">
        <f t="shared" si="4"/>
        <v>1.949825749191136E-2</v>
      </c>
      <c r="IN5" s="27">
        <f t="shared" si="4"/>
        <v>6.4746779053560424</v>
      </c>
      <c r="IO5" s="27">
        <f t="shared" si="4"/>
        <v>0.16332518979096997</v>
      </c>
      <c r="IP5" s="27">
        <f t="shared" si="4"/>
        <v>4.3604273898656624E-3</v>
      </c>
      <c r="IQ5" s="27">
        <f t="shared" si="4"/>
        <v>2.9963699526684144E-2</v>
      </c>
      <c r="IR5" s="27">
        <f t="shared" si="4"/>
        <v>5.1698314620897776E-3</v>
      </c>
      <c r="IS5" s="27">
        <f t="shared" si="4"/>
        <v>8.2395685256184889E-3</v>
      </c>
      <c r="IT5" s="27">
        <f t="shared" si="4"/>
        <v>1.8275850861887107E-2</v>
      </c>
      <c r="IU5" s="27">
        <f t="shared" si="4"/>
        <v>0.15648498815523265</v>
      </c>
      <c r="IV5" s="27">
        <f t="shared" si="4"/>
        <v>0.10666987773801799</v>
      </c>
      <c r="IW5" s="27">
        <f t="shared" si="4"/>
        <v>2.0039476013344135E-2</v>
      </c>
    </row>
    <row r="6" spans="1:257">
      <c r="A6" s="21">
        <v>4</v>
      </c>
      <c r="B6" s="19" t="s">
        <v>173</v>
      </c>
      <c r="C6" s="22" t="s">
        <v>174</v>
      </c>
      <c r="D6" s="19">
        <v>1</v>
      </c>
      <c r="E6" s="19">
        <v>4</v>
      </c>
      <c r="G6" s="23">
        <v>41218</v>
      </c>
      <c r="H6" s="24">
        <v>0.67585648148148147</v>
      </c>
      <c r="I6" s="24"/>
      <c r="J6" s="25">
        <v>29.138999999999999</v>
      </c>
      <c r="K6" s="25">
        <v>-46.180999999999997</v>
      </c>
      <c r="L6" s="25">
        <v>10.458</v>
      </c>
      <c r="M6" s="26">
        <f t="shared" si="5"/>
        <v>23.417924059969614</v>
      </c>
      <c r="O6" s="26">
        <v>44.455485200000005</v>
      </c>
      <c r="P6" s="26">
        <v>6.8398452000000001</v>
      </c>
      <c r="Q6" s="26">
        <v>0.65905354999999999</v>
      </c>
      <c r="R6" s="26">
        <v>2.0461839999999999E-2</v>
      </c>
      <c r="S6" s="26">
        <v>0.11621769</v>
      </c>
      <c r="T6" s="26">
        <v>34.608136500000008</v>
      </c>
      <c r="U6" s="26">
        <v>1.0058681699999998</v>
      </c>
      <c r="V6" s="26">
        <v>6.82378105</v>
      </c>
      <c r="W6" s="26">
        <v>1.7336087999999998</v>
      </c>
      <c r="X6" s="26">
        <v>1.4288482</v>
      </c>
      <c r="Y6" s="26">
        <v>3.4933689999999996E-2</v>
      </c>
      <c r="Z6" s="26">
        <v>0.45199999999999996</v>
      </c>
      <c r="AA6" s="26">
        <v>0.375</v>
      </c>
      <c r="AB6" s="26">
        <f t="shared" si="21"/>
        <v>98.553239890000015</v>
      </c>
      <c r="AC6" s="26">
        <f t="shared" si="22"/>
        <v>0.19032467997305033</v>
      </c>
      <c r="AD6" s="26">
        <f t="shared" si="6"/>
        <v>8.461542258526733E-2</v>
      </c>
      <c r="AE6" s="26">
        <f t="shared" si="7"/>
        <v>98.278299787441696</v>
      </c>
      <c r="AG6" s="25">
        <v>77.632999999999996</v>
      </c>
      <c r="AH6" s="25">
        <v>15.526999999999999</v>
      </c>
      <c r="AI6" s="25">
        <v>0.63529999999999998</v>
      </c>
      <c r="AJ6" s="25">
        <v>3.2599999999999997E-2</v>
      </c>
      <c r="AK6" s="25">
        <v>0.1394</v>
      </c>
      <c r="AL6" s="25">
        <v>46.366</v>
      </c>
      <c r="AM6" s="25">
        <v>2.9649000000000001</v>
      </c>
      <c r="AN6" s="25">
        <v>8.9969999999999999</v>
      </c>
      <c r="AO6" s="25">
        <v>7.2839999999999998</v>
      </c>
      <c r="AP6" s="25">
        <v>8.7720000000000002</v>
      </c>
      <c r="AQ6" s="25">
        <v>0.24610000000000001</v>
      </c>
      <c r="AR6" s="25">
        <v>5.5388000000000002</v>
      </c>
      <c r="AS6" s="25">
        <v>19.3323</v>
      </c>
      <c r="AU6" s="26">
        <v>41.866799999999998</v>
      </c>
      <c r="AV6" s="26">
        <v>5.6905999999999999</v>
      </c>
      <c r="AW6" s="26">
        <v>0.62739999999999996</v>
      </c>
      <c r="AX6" s="26">
        <v>1.9699999999999999E-2</v>
      </c>
      <c r="AY6" s="26">
        <v>0.1149</v>
      </c>
      <c r="AZ6" s="26">
        <v>32.692700000000002</v>
      </c>
      <c r="BA6" s="26">
        <v>0.97929999999999995</v>
      </c>
      <c r="BB6" s="26">
        <v>5.1543999999999999</v>
      </c>
      <c r="BC6" s="26">
        <v>1.7887</v>
      </c>
      <c r="BD6" s="26">
        <v>1.0237000000000001</v>
      </c>
      <c r="BE6" s="26">
        <v>3.6700000000000003E-2</v>
      </c>
      <c r="BF6" s="26">
        <v>0.49959999999999999</v>
      </c>
      <c r="BG6" s="26">
        <v>0.3866</v>
      </c>
      <c r="BI6" s="27">
        <f t="shared" si="8"/>
        <v>1.0618314559507773</v>
      </c>
      <c r="BJ6" s="27">
        <f t="shared" si="0"/>
        <v>1.2019550135310864</v>
      </c>
      <c r="BK6" s="27">
        <f t="shared" si="0"/>
        <v>1.0504519445329934</v>
      </c>
      <c r="BL6" s="27">
        <f t="shared" si="0"/>
        <v>1.0386720812182741</v>
      </c>
      <c r="BM6" s="27">
        <f t="shared" si="0"/>
        <v>1.0114681462140991</v>
      </c>
      <c r="BN6" s="27">
        <f t="shared" si="0"/>
        <v>1.05858911928351</v>
      </c>
      <c r="BO6" s="27">
        <f t="shared" si="0"/>
        <v>1.0271297559481261</v>
      </c>
      <c r="BP6" s="27">
        <f t="shared" si="0"/>
        <v>1.3238749514977495</v>
      </c>
      <c r="BQ6" s="27">
        <f t="shared" si="0"/>
        <v>0.96920042488958458</v>
      </c>
      <c r="BR6" s="27">
        <f t="shared" si="0"/>
        <v>1.3957684868613851</v>
      </c>
      <c r="BS6" s="27">
        <f t="shared" si="0"/>
        <v>0.95187166212534047</v>
      </c>
      <c r="BT6" s="27">
        <f t="shared" si="0"/>
        <v>0.90472377902321854</v>
      </c>
      <c r="BU6" s="27">
        <f t="shared" si="0"/>
        <v>0.96999482669425763</v>
      </c>
      <c r="BW6" s="19">
        <v>435291.2</v>
      </c>
      <c r="BX6" s="19">
        <v>60000</v>
      </c>
      <c r="BY6" s="19">
        <v>12096.5</v>
      </c>
      <c r="BZ6" s="19">
        <v>53.2</v>
      </c>
      <c r="CA6" s="19">
        <v>213</v>
      </c>
      <c r="CB6" s="19">
        <v>58392.7</v>
      </c>
      <c r="CC6" s="19">
        <v>1447.6</v>
      </c>
      <c r="CD6" s="19">
        <v>40366.1</v>
      </c>
      <c r="CE6" s="19">
        <v>41377.699999999997</v>
      </c>
      <c r="CF6" s="19">
        <v>4392.7</v>
      </c>
      <c r="CG6" s="19">
        <v>728.8</v>
      </c>
      <c r="CH6" s="19">
        <v>173</v>
      </c>
      <c r="CI6" s="19">
        <v>6818.6</v>
      </c>
      <c r="CK6" s="19">
        <f t="shared" si="23"/>
        <v>438607.57142857142</v>
      </c>
      <c r="CL6" s="19">
        <f t="shared" si="1"/>
        <v>61315.26470588235</v>
      </c>
      <c r="CM6" s="19">
        <f t="shared" si="1"/>
        <v>18498.268085106385</v>
      </c>
      <c r="CN6" s="19">
        <f t="shared" si="1"/>
        <v>352.7</v>
      </c>
      <c r="CO6" s="19">
        <f t="shared" si="1"/>
        <v>437.65957446808511</v>
      </c>
      <c r="CP6" s="19">
        <f t="shared" si="1"/>
        <v>58742.561403508771</v>
      </c>
      <c r="CQ6" s="19">
        <f t="shared" si="1"/>
        <v>1670.55</v>
      </c>
      <c r="CR6" s="19">
        <f t="shared" si="1"/>
        <v>41043.299999999996</v>
      </c>
      <c r="CS6" s="19">
        <f t="shared" si="1"/>
        <v>45222.95</v>
      </c>
      <c r="CT6" s="19">
        <f t="shared" si="1"/>
        <v>4698.8999999999996</v>
      </c>
      <c r="CU6" s="19">
        <f t="shared" si="1"/>
        <v>2417.9238095238097</v>
      </c>
      <c r="CV6" s="19">
        <f t="shared" si="1"/>
        <v>329.38888888888891</v>
      </c>
      <c r="CW6" s="19">
        <f t="shared" si="1"/>
        <v>7911.8</v>
      </c>
      <c r="CY6" s="19">
        <v>3846.9</v>
      </c>
      <c r="CZ6" s="19">
        <v>1414.3</v>
      </c>
      <c r="DA6" s="19">
        <v>6632.3</v>
      </c>
      <c r="DB6" s="19">
        <v>319.5</v>
      </c>
      <c r="DC6" s="19">
        <v>176.4</v>
      </c>
      <c r="DD6" s="19">
        <v>346.1</v>
      </c>
      <c r="DE6" s="19">
        <v>229.6</v>
      </c>
      <c r="DF6" s="19">
        <v>768.7</v>
      </c>
      <c r="DG6" s="19">
        <v>4010</v>
      </c>
      <c r="DH6" s="19">
        <v>352.8</v>
      </c>
      <c r="DI6" s="19">
        <v>1720.5</v>
      </c>
      <c r="DJ6" s="19">
        <v>173</v>
      </c>
      <c r="DK6" s="19">
        <v>1161.4000000000001</v>
      </c>
      <c r="DM6" s="19">
        <v>2609</v>
      </c>
      <c r="DN6" s="19">
        <v>1194.7</v>
      </c>
      <c r="DO6" s="19">
        <v>6139.8</v>
      </c>
      <c r="DP6" s="19">
        <v>279.5</v>
      </c>
      <c r="DQ6" s="19">
        <v>279.5</v>
      </c>
      <c r="DR6" s="19">
        <v>352.8</v>
      </c>
      <c r="DS6" s="19">
        <v>216.3</v>
      </c>
      <c r="DT6" s="19">
        <v>585.70000000000005</v>
      </c>
      <c r="DU6" s="19">
        <v>3680.5</v>
      </c>
      <c r="DV6" s="19">
        <v>259.60000000000002</v>
      </c>
      <c r="DW6" s="19">
        <v>1660.6</v>
      </c>
      <c r="DX6" s="19">
        <v>143.1</v>
      </c>
      <c r="DY6" s="19">
        <v>1025</v>
      </c>
      <c r="EA6" s="19">
        <f t="shared" si="24"/>
        <v>3316.3714285714286</v>
      </c>
      <c r="EB6" s="19">
        <f t="shared" si="2"/>
        <v>1315.2647058823529</v>
      </c>
      <c r="EC6" s="19">
        <f t="shared" si="2"/>
        <v>6401.7680851063833</v>
      </c>
      <c r="ED6" s="19">
        <f t="shared" si="2"/>
        <v>299.5</v>
      </c>
      <c r="EE6" s="19">
        <f t="shared" si="2"/>
        <v>224.65957446808511</v>
      </c>
      <c r="EF6" s="19">
        <f t="shared" si="2"/>
        <v>349.86140350877196</v>
      </c>
      <c r="EG6" s="19">
        <f t="shared" si="2"/>
        <v>222.95</v>
      </c>
      <c r="EH6" s="19">
        <f t="shared" si="2"/>
        <v>677.2</v>
      </c>
      <c r="EI6" s="19">
        <f t="shared" si="2"/>
        <v>3845.25</v>
      </c>
      <c r="EJ6" s="19">
        <f t="shared" si="2"/>
        <v>306.20000000000005</v>
      </c>
      <c r="EK6" s="19">
        <f t="shared" si="2"/>
        <v>1689.1238095238095</v>
      </c>
      <c r="EL6" s="19">
        <f t="shared" si="2"/>
        <v>156.38888888888889</v>
      </c>
      <c r="EM6" s="19">
        <f t="shared" si="2"/>
        <v>1093.2</v>
      </c>
      <c r="EO6" s="26">
        <v>30.05</v>
      </c>
      <c r="EQ6" s="19">
        <v>10</v>
      </c>
      <c r="ER6" s="19">
        <v>30</v>
      </c>
      <c r="ES6" s="19">
        <v>20</v>
      </c>
      <c r="ET6" s="19">
        <v>50</v>
      </c>
      <c r="EU6" s="19">
        <v>30</v>
      </c>
      <c r="EV6" s="19">
        <v>30</v>
      </c>
      <c r="EW6" s="19">
        <v>30</v>
      </c>
      <c r="EX6" s="19">
        <v>30</v>
      </c>
      <c r="EY6" s="19">
        <v>20</v>
      </c>
      <c r="EZ6" s="19">
        <v>30</v>
      </c>
      <c r="FA6" s="19">
        <v>20</v>
      </c>
      <c r="FB6" s="19">
        <v>30</v>
      </c>
      <c r="FC6" s="19">
        <v>20</v>
      </c>
      <c r="FE6" s="25">
        <v>2.1</v>
      </c>
      <c r="FF6" s="25">
        <v>2.2999999999999998</v>
      </c>
      <c r="FG6" s="25">
        <v>2.2000000000000002</v>
      </c>
      <c r="FH6" s="25">
        <v>2.8</v>
      </c>
      <c r="FI6" s="25">
        <v>2.2000000000000002</v>
      </c>
      <c r="FJ6" s="25">
        <v>3.2</v>
      </c>
      <c r="FK6" s="25">
        <v>2.5</v>
      </c>
      <c r="FL6" s="25">
        <v>2.8</v>
      </c>
      <c r="FM6" s="25">
        <v>2.2000000000000002</v>
      </c>
      <c r="FN6" s="25">
        <v>2.8</v>
      </c>
      <c r="FO6" s="25">
        <v>2.2000000000000002</v>
      </c>
      <c r="FP6" s="25">
        <v>3.5</v>
      </c>
      <c r="FQ6" s="25">
        <v>2.2000000000000002</v>
      </c>
      <c r="FR6" s="25"/>
      <c r="FS6" s="25">
        <v>2.8</v>
      </c>
      <c r="FT6" s="25">
        <v>2.8</v>
      </c>
      <c r="FU6" s="25">
        <v>2.5</v>
      </c>
      <c r="FV6" s="25">
        <v>2.8</v>
      </c>
      <c r="FW6" s="25">
        <v>2.5</v>
      </c>
      <c r="FX6" s="25">
        <v>2.5</v>
      </c>
      <c r="FY6" s="25">
        <v>2.5</v>
      </c>
      <c r="FZ6" s="25">
        <v>2.8</v>
      </c>
      <c r="GA6" s="25">
        <v>2.2000000000000002</v>
      </c>
      <c r="GB6" s="25">
        <v>2.8</v>
      </c>
      <c r="GC6" s="25">
        <v>2</v>
      </c>
      <c r="GD6" s="25">
        <v>2.8</v>
      </c>
      <c r="GE6" s="25">
        <v>2.2000000000000002</v>
      </c>
      <c r="GG6" s="28">
        <v>560706</v>
      </c>
      <c r="GH6" s="28">
        <v>386426.8</v>
      </c>
      <c r="GI6" s="28">
        <v>1904278.9</v>
      </c>
      <c r="GJ6" s="28">
        <v>136666</v>
      </c>
      <c r="GK6" s="28">
        <v>151055.4</v>
      </c>
      <c r="GL6" s="28">
        <v>125939.4</v>
      </c>
      <c r="GM6" s="28">
        <v>48865.4</v>
      </c>
      <c r="GN6" s="28">
        <v>448639.5</v>
      </c>
      <c r="GO6" s="28">
        <v>568018.30000000005</v>
      </c>
      <c r="GP6" s="28">
        <v>50075.9</v>
      </c>
      <c r="GQ6" s="28">
        <v>296729</v>
      </c>
      <c r="GR6" s="28">
        <v>3095.5</v>
      </c>
      <c r="GS6" s="28">
        <v>35263.800000000003</v>
      </c>
      <c r="GU6" s="26">
        <v>25.21</v>
      </c>
      <c r="GV6" s="26">
        <v>19.399999999999999</v>
      </c>
      <c r="GW6" s="26">
        <v>59.19</v>
      </c>
      <c r="GX6" s="26">
        <v>41.39</v>
      </c>
      <c r="GY6" s="26">
        <v>56.02</v>
      </c>
      <c r="GZ6" s="26">
        <v>54.81</v>
      </c>
      <c r="HA6" s="26">
        <v>25.58</v>
      </c>
      <c r="HB6" s="26">
        <v>34.549999999999997</v>
      </c>
      <c r="HC6" s="26">
        <v>17.55</v>
      </c>
      <c r="HD6" s="26">
        <v>8.66</v>
      </c>
      <c r="HE6" s="26">
        <v>12.39</v>
      </c>
      <c r="HF6" s="26">
        <v>9.02</v>
      </c>
      <c r="HG6" s="26">
        <v>2</v>
      </c>
      <c r="HI6" s="27">
        <f t="shared" si="25"/>
        <v>2.1278393006755211E-2</v>
      </c>
      <c r="HJ6" s="27">
        <f t="shared" si="3"/>
        <v>9.7787349497891821E-3</v>
      </c>
      <c r="HK6" s="27">
        <f t="shared" si="3"/>
        <v>1.4296935539051479E-2</v>
      </c>
      <c r="HL6" s="27">
        <f t="shared" si="3"/>
        <v>1.8842599910313826E-2</v>
      </c>
      <c r="HM6" s="27">
        <f t="shared" si="3"/>
        <v>2.512319750094779E-2</v>
      </c>
      <c r="HN6" s="27">
        <f t="shared" si="3"/>
        <v>3.8505876358249203E-2</v>
      </c>
      <c r="HO6" s="27">
        <f t="shared" si="3"/>
        <v>3.5874141620467419E-2</v>
      </c>
      <c r="HP6" s="27">
        <f t="shared" si="3"/>
        <v>1.1855213256322343E-2</v>
      </c>
      <c r="HQ6" s="27">
        <f t="shared" si="3"/>
        <v>1.0162245815839049E-2</v>
      </c>
      <c r="HR6" s="27">
        <f t="shared" si="3"/>
        <v>1.8873763010175303E-2</v>
      </c>
      <c r="HS6" s="27">
        <f t="shared" si="3"/>
        <v>8.9396284621660257E-3</v>
      </c>
      <c r="HT6" s="27">
        <f t="shared" si="3"/>
        <v>0.1473153725389843</v>
      </c>
      <c r="HU6" s="27">
        <f t="shared" si="3"/>
        <v>9.9544926905019374E-3</v>
      </c>
      <c r="HW6" s="27">
        <f t="shared" si="9"/>
        <v>4.5520866159351421E-2</v>
      </c>
      <c r="HX6" s="27">
        <f t="shared" si="10"/>
        <v>1.8476919687626658E-2</v>
      </c>
      <c r="HY6" s="27">
        <f t="shared" si="11"/>
        <v>2.3854436946907392E-2</v>
      </c>
      <c r="HZ6" s="27">
        <f t="shared" si="12"/>
        <v>2.7540344028914688E-2</v>
      </c>
      <c r="IA6" s="27">
        <f t="shared" si="13"/>
        <v>3.6958735843644293E-2</v>
      </c>
      <c r="IB6" s="27">
        <f t="shared" si="14"/>
        <v>4.95378099348876E-2</v>
      </c>
      <c r="IC6" s="27">
        <f t="shared" si="15"/>
        <v>4.6320691660347531E-2</v>
      </c>
      <c r="ID6" s="27">
        <f t="shared" si="16"/>
        <v>1.9659500142959342E-2</v>
      </c>
      <c r="IE6" s="27">
        <f t="shared" si="17"/>
        <v>1.4219014345521998E-2</v>
      </c>
      <c r="IF6" s="27">
        <f t="shared" si="18"/>
        <v>2.5441266324826E-2</v>
      </c>
      <c r="IG6" s="27">
        <f t="shared" si="19"/>
        <v>1.0768676445525194E-2</v>
      </c>
      <c r="IH6" s="27"/>
      <c r="II6" s="27"/>
      <c r="IK6" s="27">
        <f t="shared" si="26"/>
        <v>2.785939239032414E-3</v>
      </c>
      <c r="IL6" s="27">
        <f t="shared" si="20"/>
        <v>4.3929769596474178E-3</v>
      </c>
      <c r="IM6" s="27">
        <f t="shared" si="4"/>
        <v>1.6826857745190688E-2</v>
      </c>
      <c r="IN6" s="27">
        <f t="shared" si="4"/>
        <v>0.39162600699690958</v>
      </c>
      <c r="IO6" s="27">
        <f t="shared" si="4"/>
        <v>0.12725392507907757</v>
      </c>
      <c r="IP6" s="27">
        <f t="shared" si="4"/>
        <v>4.3845444356017055E-3</v>
      </c>
      <c r="IQ6" s="27">
        <f t="shared" si="4"/>
        <v>3.1659293188258442E-2</v>
      </c>
      <c r="IR6" s="27">
        <f t="shared" si="4"/>
        <v>5.3293604545524131E-3</v>
      </c>
      <c r="IS6" s="27">
        <f t="shared" si="4"/>
        <v>6.9055214856832527E-3</v>
      </c>
      <c r="IT6" s="27">
        <f t="shared" si="4"/>
        <v>1.6962582380169025E-2</v>
      </c>
      <c r="IU6" s="27">
        <f t="shared" si="4"/>
        <v>0.1134277374271721</v>
      </c>
      <c r="IV6" s="27">
        <f t="shared" si="4"/>
        <v>0.13418063822856757</v>
      </c>
      <c r="IW6" s="27">
        <f t="shared" si="4"/>
        <v>1.7951858170743799E-2</v>
      </c>
    </row>
    <row r="7" spans="1:257">
      <c r="A7" s="21">
        <v>5</v>
      </c>
      <c r="B7" s="19" t="s">
        <v>173</v>
      </c>
      <c r="C7" s="22" t="s">
        <v>174</v>
      </c>
      <c r="D7" s="19">
        <v>1</v>
      </c>
      <c r="E7" s="19">
        <v>5</v>
      </c>
      <c r="G7" s="23">
        <v>41218</v>
      </c>
      <c r="H7" s="24">
        <v>0.67888888888888888</v>
      </c>
      <c r="I7" s="24"/>
      <c r="J7" s="25">
        <v>29.145</v>
      </c>
      <c r="K7" s="25">
        <v>-46.183999999999997</v>
      </c>
      <c r="L7" s="25">
        <v>10.458</v>
      </c>
      <c r="M7" s="26">
        <f t="shared" si="5"/>
        <v>30.126127992469236</v>
      </c>
      <c r="O7" s="26">
        <v>43.514175600000002</v>
      </c>
      <c r="P7" s="26">
        <v>7.9508476799999999</v>
      </c>
      <c r="Q7" s="26">
        <v>0.75248899000000002</v>
      </c>
      <c r="R7" s="26">
        <v>2.3384960000000003E-2</v>
      </c>
      <c r="S7" s="26">
        <v>0.14269767</v>
      </c>
      <c r="T7" s="26">
        <v>34.301949499999999</v>
      </c>
      <c r="U7" s="26">
        <v>1.0304015399999997</v>
      </c>
      <c r="V7" s="26">
        <v>6.4274545200000004</v>
      </c>
      <c r="W7" s="26">
        <v>2.0610215999999997</v>
      </c>
      <c r="X7" s="26">
        <v>1.60678024</v>
      </c>
      <c r="Y7" s="26">
        <v>4.216135E-2</v>
      </c>
      <c r="Z7" s="26">
        <v>0.60299999999999998</v>
      </c>
      <c r="AA7" s="26">
        <v>0.42300000000000004</v>
      </c>
      <c r="AB7" s="26">
        <f t="shared" si="21"/>
        <v>98.879363650000002</v>
      </c>
      <c r="AC7" s="26">
        <f t="shared" si="22"/>
        <v>0.25390659739767557</v>
      </c>
      <c r="AD7" s="26">
        <f t="shared" si="6"/>
        <v>9.5446196676181566E-2</v>
      </c>
      <c r="AE7" s="26">
        <f t="shared" si="7"/>
        <v>98.53001085592615</v>
      </c>
      <c r="AG7" s="25">
        <v>75.793000000000006</v>
      </c>
      <c r="AH7" s="25">
        <v>18.094000000000001</v>
      </c>
      <c r="AI7" s="25">
        <v>0.72360000000000002</v>
      </c>
      <c r="AJ7" s="25">
        <v>3.9399999999999998E-2</v>
      </c>
      <c r="AK7" s="25">
        <v>0.1711</v>
      </c>
      <c r="AL7" s="25">
        <v>45.966999999999999</v>
      </c>
      <c r="AM7" s="25">
        <v>3.0388000000000002</v>
      </c>
      <c r="AN7" s="25">
        <v>8.4770000000000003</v>
      </c>
      <c r="AO7" s="25">
        <v>8.6639999999999997</v>
      </c>
      <c r="AP7" s="25">
        <v>9.8849999999999998</v>
      </c>
      <c r="AQ7" s="25">
        <v>0.29339999999999999</v>
      </c>
      <c r="AR7" s="25">
        <v>7.3918999999999997</v>
      </c>
      <c r="AS7" s="25">
        <v>21.8034</v>
      </c>
      <c r="AU7" s="26">
        <v>40.874499999999998</v>
      </c>
      <c r="AV7" s="26">
        <v>6.6315</v>
      </c>
      <c r="AW7" s="26">
        <v>0.71460000000000001</v>
      </c>
      <c r="AX7" s="26">
        <v>2.3800000000000002E-2</v>
      </c>
      <c r="AY7" s="26">
        <v>0.14099999999999999</v>
      </c>
      <c r="AZ7" s="26">
        <v>32.411299999999997</v>
      </c>
      <c r="BA7" s="26">
        <v>1.0037</v>
      </c>
      <c r="BB7" s="26">
        <v>4.8564999999999996</v>
      </c>
      <c r="BC7" s="26">
        <v>2.1274999999999999</v>
      </c>
      <c r="BD7" s="26">
        <v>1.1536</v>
      </c>
      <c r="BE7" s="26">
        <v>4.3799999999999999E-2</v>
      </c>
      <c r="BF7" s="26">
        <v>0.66679999999999995</v>
      </c>
      <c r="BG7" s="26">
        <v>0.43609999999999999</v>
      </c>
      <c r="BI7" s="27">
        <f t="shared" si="8"/>
        <v>1.0645800095414013</v>
      </c>
      <c r="BJ7" s="27">
        <f t="shared" si="0"/>
        <v>1.1989516218050216</v>
      </c>
      <c r="BK7" s="27">
        <f t="shared" si="0"/>
        <v>1.0530212566470754</v>
      </c>
      <c r="BL7" s="27">
        <f t="shared" si="0"/>
        <v>0.98256134453781518</v>
      </c>
      <c r="BM7" s="27">
        <f t="shared" si="0"/>
        <v>1.0120402127659576</v>
      </c>
      <c r="BN7" s="27">
        <f t="shared" si="0"/>
        <v>1.0583330350834432</v>
      </c>
      <c r="BO7" s="27">
        <f t="shared" si="0"/>
        <v>1.026603108498555</v>
      </c>
      <c r="BP7" s="27">
        <f t="shared" si="0"/>
        <v>1.3234746257592918</v>
      </c>
      <c r="BQ7" s="27">
        <f t="shared" si="0"/>
        <v>0.96875280846063438</v>
      </c>
      <c r="BR7" s="27">
        <f t="shared" si="0"/>
        <v>1.3928400138696255</v>
      </c>
      <c r="BS7" s="27">
        <f t="shared" si="0"/>
        <v>0.96258789954337898</v>
      </c>
      <c r="BT7" s="27">
        <f t="shared" si="0"/>
        <v>0.90431913617276549</v>
      </c>
      <c r="BU7" s="27">
        <f t="shared" si="0"/>
        <v>0.96996101811511137</v>
      </c>
      <c r="BW7" s="19">
        <v>424976.7</v>
      </c>
      <c r="BX7" s="19">
        <v>69920.2</v>
      </c>
      <c r="BY7" s="19">
        <v>13779.1</v>
      </c>
      <c r="BZ7" s="19">
        <v>63.2</v>
      </c>
      <c r="CA7" s="19">
        <v>262.8</v>
      </c>
      <c r="CB7" s="19">
        <v>57890.9</v>
      </c>
      <c r="CC7" s="19">
        <v>1483.7</v>
      </c>
      <c r="CD7" s="19">
        <v>38033.9</v>
      </c>
      <c r="CE7" s="19">
        <v>49211.6</v>
      </c>
      <c r="CF7" s="19">
        <v>4950.1000000000004</v>
      </c>
      <c r="CG7" s="19">
        <v>871.6</v>
      </c>
      <c r="CH7" s="19">
        <v>229.5</v>
      </c>
      <c r="CI7" s="19">
        <v>7688</v>
      </c>
      <c r="CK7" s="19">
        <f t="shared" si="23"/>
        <v>428191.21428571432</v>
      </c>
      <c r="CL7" s="19">
        <f t="shared" si="1"/>
        <v>71199.678431372551</v>
      </c>
      <c r="CM7" s="19">
        <f t="shared" si="1"/>
        <v>20372.242553191489</v>
      </c>
      <c r="CN7" s="19">
        <f t="shared" si="1"/>
        <v>377.55</v>
      </c>
      <c r="CO7" s="19">
        <f t="shared" si="1"/>
        <v>496.07446808510639</v>
      </c>
      <c r="CP7" s="19">
        <f t="shared" si="1"/>
        <v>58226.033333333333</v>
      </c>
      <c r="CQ7" s="19">
        <f t="shared" si="1"/>
        <v>1711.5500000000002</v>
      </c>
      <c r="CR7" s="19">
        <f t="shared" si="1"/>
        <v>38697.550000000003</v>
      </c>
      <c r="CS7" s="19">
        <f t="shared" si="1"/>
        <v>53125.4</v>
      </c>
      <c r="CT7" s="19">
        <f t="shared" si="1"/>
        <v>5299.4000000000005</v>
      </c>
      <c r="CU7" s="19">
        <f t="shared" si="1"/>
        <v>2630.7904761904761</v>
      </c>
      <c r="CV7" s="19">
        <f t="shared" si="1"/>
        <v>379.9111111111111</v>
      </c>
      <c r="CW7" s="19">
        <f t="shared" si="1"/>
        <v>8717.6</v>
      </c>
      <c r="CY7" s="19">
        <v>3719.2</v>
      </c>
      <c r="CZ7" s="19">
        <v>1420.5</v>
      </c>
      <c r="DA7" s="19">
        <v>6856.3</v>
      </c>
      <c r="DB7" s="19">
        <v>322.7</v>
      </c>
      <c r="DC7" s="19">
        <v>239.5</v>
      </c>
      <c r="DD7" s="19">
        <v>342.6</v>
      </c>
      <c r="DE7" s="19">
        <v>252.8</v>
      </c>
      <c r="DF7" s="19">
        <v>741.8</v>
      </c>
      <c r="DG7" s="19">
        <v>4095.1</v>
      </c>
      <c r="DH7" s="19">
        <v>419.2</v>
      </c>
      <c r="DI7" s="19">
        <v>1846.3</v>
      </c>
      <c r="DJ7" s="19">
        <v>176.3</v>
      </c>
      <c r="DK7" s="19">
        <v>1061.2</v>
      </c>
      <c r="DM7" s="19">
        <v>2541.6</v>
      </c>
      <c r="DN7" s="19">
        <v>1107.8</v>
      </c>
      <c r="DO7" s="19">
        <v>6294.1</v>
      </c>
      <c r="DP7" s="19">
        <v>306</v>
      </c>
      <c r="DQ7" s="19">
        <v>226.2</v>
      </c>
      <c r="DR7" s="19">
        <v>329.3</v>
      </c>
      <c r="DS7" s="19">
        <v>202.9</v>
      </c>
      <c r="DT7" s="19">
        <v>585.5</v>
      </c>
      <c r="DU7" s="19">
        <v>3732.5</v>
      </c>
      <c r="DV7" s="19">
        <v>279.39999999999998</v>
      </c>
      <c r="DW7" s="19">
        <v>1680</v>
      </c>
      <c r="DX7" s="19">
        <v>129.69999999999999</v>
      </c>
      <c r="DY7" s="19">
        <v>998</v>
      </c>
      <c r="EA7" s="19">
        <f t="shared" si="24"/>
        <v>3214.5142857142855</v>
      </c>
      <c r="EB7" s="19">
        <f t="shared" si="2"/>
        <v>1279.478431372549</v>
      </c>
      <c r="EC7" s="19">
        <f t="shared" si="2"/>
        <v>6593.1425531914892</v>
      </c>
      <c r="ED7" s="19">
        <f t="shared" si="2"/>
        <v>314.35000000000002</v>
      </c>
      <c r="EE7" s="19">
        <f t="shared" si="2"/>
        <v>233.27446808510638</v>
      </c>
      <c r="EF7" s="19">
        <f t="shared" si="2"/>
        <v>335.13333333333333</v>
      </c>
      <c r="EG7" s="19">
        <f t="shared" si="2"/>
        <v>227.85000000000002</v>
      </c>
      <c r="EH7" s="19">
        <f t="shared" si="2"/>
        <v>663.65</v>
      </c>
      <c r="EI7" s="19">
        <f t="shared" si="2"/>
        <v>3913.8</v>
      </c>
      <c r="EJ7" s="19">
        <f t="shared" si="2"/>
        <v>349.29999999999995</v>
      </c>
      <c r="EK7" s="19">
        <f t="shared" si="2"/>
        <v>1759.1904761904761</v>
      </c>
      <c r="EL7" s="19">
        <f t="shared" si="2"/>
        <v>150.4111111111111</v>
      </c>
      <c r="EM7" s="19">
        <f t="shared" si="2"/>
        <v>1029.5999999999999</v>
      </c>
      <c r="EO7" s="26">
        <v>30.06</v>
      </c>
      <c r="EQ7" s="19">
        <v>10</v>
      </c>
      <c r="ER7" s="19">
        <v>30</v>
      </c>
      <c r="ES7" s="19">
        <v>20</v>
      </c>
      <c r="ET7" s="19">
        <v>50</v>
      </c>
      <c r="EU7" s="19">
        <v>30</v>
      </c>
      <c r="EV7" s="19">
        <v>30</v>
      </c>
      <c r="EW7" s="19">
        <v>30</v>
      </c>
      <c r="EX7" s="19">
        <v>30</v>
      </c>
      <c r="EY7" s="19">
        <v>20</v>
      </c>
      <c r="EZ7" s="19">
        <v>30</v>
      </c>
      <c r="FA7" s="19">
        <v>20</v>
      </c>
      <c r="FB7" s="19">
        <v>30</v>
      </c>
      <c r="FC7" s="19">
        <v>20</v>
      </c>
      <c r="FE7" s="25">
        <v>2.1</v>
      </c>
      <c r="FF7" s="25">
        <v>2.2999999999999998</v>
      </c>
      <c r="FG7" s="25">
        <v>2.2000000000000002</v>
      </c>
      <c r="FH7" s="25">
        <v>2.8</v>
      </c>
      <c r="FI7" s="25">
        <v>2.2000000000000002</v>
      </c>
      <c r="FJ7" s="25">
        <v>3.2</v>
      </c>
      <c r="FK7" s="25">
        <v>2.5</v>
      </c>
      <c r="FL7" s="25">
        <v>2.8</v>
      </c>
      <c r="FM7" s="25">
        <v>2.2000000000000002</v>
      </c>
      <c r="FN7" s="25">
        <v>2.8</v>
      </c>
      <c r="FO7" s="25">
        <v>2.2000000000000002</v>
      </c>
      <c r="FP7" s="25">
        <v>3.5</v>
      </c>
      <c r="FQ7" s="25">
        <v>2.2000000000000002</v>
      </c>
      <c r="FR7" s="25"/>
      <c r="FS7" s="25">
        <v>2.8</v>
      </c>
      <c r="FT7" s="25">
        <v>2.8</v>
      </c>
      <c r="FU7" s="25">
        <v>2.5</v>
      </c>
      <c r="FV7" s="25">
        <v>2.8</v>
      </c>
      <c r="FW7" s="25">
        <v>2.5</v>
      </c>
      <c r="FX7" s="25">
        <v>2.5</v>
      </c>
      <c r="FY7" s="25">
        <v>2.5</v>
      </c>
      <c r="FZ7" s="25">
        <v>2.8</v>
      </c>
      <c r="GA7" s="25">
        <v>2.2000000000000002</v>
      </c>
      <c r="GB7" s="25">
        <v>2.8</v>
      </c>
      <c r="GC7" s="25">
        <v>2</v>
      </c>
      <c r="GD7" s="25">
        <v>2.8</v>
      </c>
      <c r="GE7" s="25">
        <v>2.2000000000000002</v>
      </c>
      <c r="GG7" s="28">
        <v>560706</v>
      </c>
      <c r="GH7" s="28">
        <v>386426.8</v>
      </c>
      <c r="GI7" s="28">
        <v>1904278.9</v>
      </c>
      <c r="GJ7" s="28">
        <v>136666</v>
      </c>
      <c r="GK7" s="28">
        <v>151055.4</v>
      </c>
      <c r="GL7" s="28">
        <v>125939.4</v>
      </c>
      <c r="GM7" s="28">
        <v>48865.4</v>
      </c>
      <c r="GN7" s="28">
        <v>448639.5</v>
      </c>
      <c r="GO7" s="28">
        <v>568018.30000000005</v>
      </c>
      <c r="GP7" s="28">
        <v>50075.9</v>
      </c>
      <c r="GQ7" s="28">
        <v>296729</v>
      </c>
      <c r="GR7" s="28">
        <v>3095.5</v>
      </c>
      <c r="GS7" s="28">
        <v>35263.800000000003</v>
      </c>
      <c r="GU7" s="26">
        <v>25.21</v>
      </c>
      <c r="GV7" s="26">
        <v>19.399999999999999</v>
      </c>
      <c r="GW7" s="26">
        <v>59.19</v>
      </c>
      <c r="GX7" s="26">
        <v>41.39</v>
      </c>
      <c r="GY7" s="26">
        <v>56.02</v>
      </c>
      <c r="GZ7" s="26">
        <v>54.81</v>
      </c>
      <c r="HA7" s="26">
        <v>25.58</v>
      </c>
      <c r="HB7" s="26">
        <v>34.549999999999997</v>
      </c>
      <c r="HC7" s="26">
        <v>17.55</v>
      </c>
      <c r="HD7" s="26">
        <v>8.66</v>
      </c>
      <c r="HE7" s="26">
        <v>12.39</v>
      </c>
      <c r="HF7" s="26">
        <v>9.02</v>
      </c>
      <c r="HG7" s="26">
        <v>2</v>
      </c>
      <c r="HI7" s="27">
        <f t="shared" si="25"/>
        <v>2.0999811363689211E-2</v>
      </c>
      <c r="HJ7" s="27">
        <f t="shared" si="3"/>
        <v>9.6190852234619723E-3</v>
      </c>
      <c r="HK7" s="27">
        <f t="shared" si="3"/>
        <v>1.4542126637313932E-2</v>
      </c>
      <c r="HL7" s="27">
        <f t="shared" si="3"/>
        <v>1.8258206382772868E-2</v>
      </c>
      <c r="HM7" s="27">
        <f t="shared" si="3"/>
        <v>2.5610576784349037E-2</v>
      </c>
      <c r="HN7" s="27">
        <f t="shared" si="3"/>
        <v>3.7671289356344874E-2</v>
      </c>
      <c r="HO7" s="27">
        <f t="shared" si="3"/>
        <v>3.6241595638679014E-2</v>
      </c>
      <c r="HP7" s="27">
        <f t="shared" si="3"/>
        <v>1.1730508794276763E-2</v>
      </c>
      <c r="HQ7" s="27">
        <f t="shared" si="3"/>
        <v>1.0245988136522104E-2</v>
      </c>
      <c r="HR7" s="27">
        <f t="shared" si="3"/>
        <v>2.0112719334470262E-2</v>
      </c>
      <c r="HS7" s="27">
        <f t="shared" si="3"/>
        <v>9.2243316806429505E-3</v>
      </c>
      <c r="HT7" s="27">
        <f t="shared" si="3"/>
        <v>0.14438382635320202</v>
      </c>
      <c r="HU7" s="27">
        <f t="shared" si="3"/>
        <v>9.6586449145744779E-3</v>
      </c>
      <c r="HW7" s="27">
        <f t="shared" si="9"/>
        <v>4.4924896450340326E-2</v>
      </c>
      <c r="HX7" s="27">
        <f t="shared" si="10"/>
        <v>1.8175261529731396E-2</v>
      </c>
      <c r="HY7" s="27">
        <f t="shared" si="11"/>
        <v>2.4263538294358296E-2</v>
      </c>
      <c r="HZ7" s="27">
        <f t="shared" si="12"/>
        <v>2.6686194449060823E-2</v>
      </c>
      <c r="IA7" s="27">
        <f t="shared" si="13"/>
        <v>3.7675719507455872E-2</v>
      </c>
      <c r="IB7" s="27">
        <f t="shared" si="14"/>
        <v>4.8464113756937682E-2</v>
      </c>
      <c r="IC7" s="27">
        <f t="shared" si="15"/>
        <v>4.6795148288662339E-2</v>
      </c>
      <c r="ID7" s="27">
        <f t="shared" si="16"/>
        <v>1.9452702733549158E-2</v>
      </c>
      <c r="IE7" s="27">
        <f t="shared" si="17"/>
        <v>1.4336186600621727E-2</v>
      </c>
      <c r="IF7" s="27">
        <f t="shared" si="18"/>
        <v>2.7111342281285877E-2</v>
      </c>
      <c r="IG7" s="27">
        <f t="shared" si="19"/>
        <v>1.1111629942502498E-2</v>
      </c>
      <c r="IH7" s="27"/>
      <c r="II7" s="27"/>
      <c r="IK7" s="27">
        <f t="shared" si="26"/>
        <v>2.8189238619371914E-3</v>
      </c>
      <c r="IL7" s="27">
        <f t="shared" si="20"/>
        <v>4.0546072158601926E-3</v>
      </c>
      <c r="IM7" s="27">
        <f t="shared" si="4"/>
        <v>1.5369968434448744E-2</v>
      </c>
      <c r="IN7" s="27">
        <f t="shared" si="4"/>
        <v>0.33948852295431364</v>
      </c>
      <c r="IO7" s="27">
        <f t="shared" si="4"/>
        <v>0.10821493440749193</v>
      </c>
      <c r="IP7" s="27">
        <f t="shared" si="4"/>
        <v>4.4018926110349632E-3</v>
      </c>
      <c r="IQ7" s="27">
        <f t="shared" si="4"/>
        <v>3.1255934165725918E-2</v>
      </c>
      <c r="IR7" s="27">
        <f t="shared" si="4"/>
        <v>5.4929821702459055E-3</v>
      </c>
      <c r="IS7" s="27">
        <f t="shared" si="4"/>
        <v>6.2590690334906433E-3</v>
      </c>
      <c r="IT7" s="27">
        <f t="shared" si="4"/>
        <v>1.598840596984414E-2</v>
      </c>
      <c r="IU7" s="27">
        <f t="shared" si="4"/>
        <v>9.8040295238162101E-2</v>
      </c>
      <c r="IV7" s="27">
        <f t="shared" si="4"/>
        <v>0.10566523118451901</v>
      </c>
      <c r="IW7" s="27">
        <f t="shared" si="4"/>
        <v>1.6562163896749037E-2</v>
      </c>
    </row>
    <row r="8" spans="1:257">
      <c r="A8" s="21">
        <v>6</v>
      </c>
      <c r="B8" s="19" t="s">
        <v>173</v>
      </c>
      <c r="C8" s="22" t="s">
        <v>174</v>
      </c>
      <c r="D8" s="19">
        <v>1</v>
      </c>
      <c r="E8" s="19">
        <v>6</v>
      </c>
      <c r="G8" s="23">
        <v>41218</v>
      </c>
      <c r="H8" s="24">
        <v>0.68190972222222224</v>
      </c>
      <c r="I8" s="24"/>
      <c r="J8" s="25">
        <v>29.151</v>
      </c>
      <c r="K8" s="25">
        <v>-46.186999999999998</v>
      </c>
      <c r="L8" s="25">
        <v>10.457000000000001</v>
      </c>
      <c r="M8" s="26">
        <f t="shared" si="5"/>
        <v>36.834331924968858</v>
      </c>
      <c r="O8" s="26">
        <v>43.034963439999999</v>
      </c>
      <c r="P8" s="26">
        <v>8.2777242599999994</v>
      </c>
      <c r="Q8" s="26">
        <v>0.81589160999999999</v>
      </c>
      <c r="R8" s="26">
        <v>3.6539000000000002E-2</v>
      </c>
      <c r="S8" s="26">
        <v>0.18241763999999999</v>
      </c>
      <c r="T8" s="26">
        <v>34.166866999999996</v>
      </c>
      <c r="U8" s="26">
        <v>1.0329839999999999</v>
      </c>
      <c r="V8" s="26">
        <v>6.2898181099999997</v>
      </c>
      <c r="W8" s="26">
        <v>2.0260415999999997</v>
      </c>
      <c r="X8" s="26">
        <v>1.69305032</v>
      </c>
      <c r="Y8" s="26">
        <v>4.697979E-2</v>
      </c>
      <c r="Z8" s="26">
        <v>0.50900000000000001</v>
      </c>
      <c r="AA8" s="26">
        <v>0.432</v>
      </c>
      <c r="AB8" s="26">
        <f t="shared" si="21"/>
        <v>98.544276769999982</v>
      </c>
      <c r="AC8" s="26">
        <f t="shared" si="22"/>
        <v>0.21432580112009433</v>
      </c>
      <c r="AD8" s="26">
        <f t="shared" si="6"/>
        <v>9.747696681822797E-2</v>
      </c>
      <c r="AE8" s="26">
        <f t="shared" si="7"/>
        <v>98.23247400206165</v>
      </c>
      <c r="AG8" s="25">
        <v>74.879000000000005</v>
      </c>
      <c r="AH8" s="25">
        <v>18.844999999999999</v>
      </c>
      <c r="AI8" s="25">
        <v>0.78580000000000005</v>
      </c>
      <c r="AJ8" s="25">
        <v>5.9700000000000003E-2</v>
      </c>
      <c r="AK8" s="25">
        <v>0.2177</v>
      </c>
      <c r="AL8" s="25">
        <v>45.773000000000003</v>
      </c>
      <c r="AM8" s="25">
        <v>3.0489000000000002</v>
      </c>
      <c r="AN8" s="25">
        <v>8.2919999999999998</v>
      </c>
      <c r="AO8" s="25">
        <v>8.5129999999999999</v>
      </c>
      <c r="AP8" s="25">
        <v>10.42</v>
      </c>
      <c r="AQ8" s="25">
        <v>0.33100000000000002</v>
      </c>
      <c r="AR8" s="25">
        <v>6.2157</v>
      </c>
      <c r="AS8" s="25">
        <v>22.287600000000001</v>
      </c>
      <c r="AU8" s="26">
        <v>40.381599999999999</v>
      </c>
      <c r="AV8" s="26">
        <v>6.9066999999999998</v>
      </c>
      <c r="AW8" s="26">
        <v>0.77600000000000002</v>
      </c>
      <c r="AX8" s="26">
        <v>3.61E-2</v>
      </c>
      <c r="AY8" s="26">
        <v>0.1794</v>
      </c>
      <c r="AZ8" s="26">
        <v>32.274500000000003</v>
      </c>
      <c r="BA8" s="26">
        <v>1.0071000000000001</v>
      </c>
      <c r="BB8" s="26">
        <v>4.7504999999999997</v>
      </c>
      <c r="BC8" s="26">
        <v>2.0905</v>
      </c>
      <c r="BD8" s="26">
        <v>1.216</v>
      </c>
      <c r="BE8" s="26">
        <v>4.9399999999999999E-2</v>
      </c>
      <c r="BF8" s="26">
        <v>0.56069999999999998</v>
      </c>
      <c r="BG8" s="26">
        <v>0.44569999999999999</v>
      </c>
      <c r="BI8" s="27">
        <f t="shared" si="8"/>
        <v>1.0657072389405076</v>
      </c>
      <c r="BJ8" s="27">
        <f t="shared" si="0"/>
        <v>1.1985064155095777</v>
      </c>
      <c r="BK8" s="27">
        <f t="shared" si="0"/>
        <v>1.0514067139175258</v>
      </c>
      <c r="BL8" s="27">
        <f t="shared" si="0"/>
        <v>1.0121606648199446</v>
      </c>
      <c r="BM8" s="27">
        <f t="shared" si="0"/>
        <v>1.0168207357859531</v>
      </c>
      <c r="BN8" s="27">
        <f t="shared" si="0"/>
        <v>1.058633503230104</v>
      </c>
      <c r="BO8" s="27">
        <f t="shared" si="0"/>
        <v>1.0257015192135834</v>
      </c>
      <c r="BP8" s="27">
        <f t="shared" si="0"/>
        <v>1.3240328618040207</v>
      </c>
      <c r="BQ8" s="27">
        <f t="shared" si="0"/>
        <v>0.96916603683329328</v>
      </c>
      <c r="BR8" s="27">
        <f t="shared" si="0"/>
        <v>1.3923111184210526</v>
      </c>
      <c r="BS8" s="27">
        <f t="shared" si="0"/>
        <v>0.95100789473684211</v>
      </c>
      <c r="BT8" s="27">
        <f t="shared" si="0"/>
        <v>0.90779382914214379</v>
      </c>
      <c r="BU8" s="27">
        <f t="shared" si="0"/>
        <v>0.96926183531523447</v>
      </c>
      <c r="BW8" s="19">
        <v>419846.9</v>
      </c>
      <c r="BX8" s="19">
        <v>72822</v>
      </c>
      <c r="BY8" s="19">
        <v>14961.7</v>
      </c>
      <c r="BZ8" s="19">
        <v>96.5</v>
      </c>
      <c r="CA8" s="19">
        <v>332.8</v>
      </c>
      <c r="CB8" s="19">
        <v>57647.3</v>
      </c>
      <c r="CC8" s="19">
        <v>1490.8</v>
      </c>
      <c r="CD8" s="19">
        <v>37201.300000000003</v>
      </c>
      <c r="CE8" s="19">
        <v>48356.1</v>
      </c>
      <c r="CF8" s="19">
        <v>5218</v>
      </c>
      <c r="CG8" s="19">
        <v>981.7</v>
      </c>
      <c r="CH8" s="19">
        <v>193</v>
      </c>
      <c r="CI8" s="19">
        <v>7860.2</v>
      </c>
      <c r="CK8" s="19">
        <f t="shared" si="23"/>
        <v>423201.3142857143</v>
      </c>
      <c r="CL8" s="19">
        <f t="shared" si="1"/>
        <v>74148.307843137256</v>
      </c>
      <c r="CM8" s="19">
        <f t="shared" si="1"/>
        <v>21348.387234042555</v>
      </c>
      <c r="CN8" s="19">
        <f t="shared" si="1"/>
        <v>407.65</v>
      </c>
      <c r="CO8" s="19">
        <f t="shared" si="1"/>
        <v>546.8127659574468</v>
      </c>
      <c r="CP8" s="19">
        <f t="shared" si="1"/>
        <v>57996.480701754386</v>
      </c>
      <c r="CQ8" s="19">
        <f t="shared" si="1"/>
        <v>1708.8</v>
      </c>
      <c r="CR8" s="19">
        <f t="shared" si="1"/>
        <v>37915.100000000006</v>
      </c>
      <c r="CS8" s="19">
        <f t="shared" si="1"/>
        <v>52304.5</v>
      </c>
      <c r="CT8" s="19">
        <f t="shared" si="1"/>
        <v>5560.75</v>
      </c>
      <c r="CU8" s="19">
        <f t="shared" si="1"/>
        <v>2650.3714285714286</v>
      </c>
      <c r="CV8" s="19">
        <f t="shared" si="1"/>
        <v>343.51111111111112</v>
      </c>
      <c r="CW8" s="19">
        <f t="shared" si="1"/>
        <v>8955.0499999999993</v>
      </c>
      <c r="CY8" s="19">
        <v>4153.1000000000004</v>
      </c>
      <c r="CZ8" s="19">
        <v>1527.4</v>
      </c>
      <c r="DA8" s="19">
        <v>6835.3</v>
      </c>
      <c r="DB8" s="19">
        <v>319.5</v>
      </c>
      <c r="DC8" s="19">
        <v>229.6</v>
      </c>
      <c r="DD8" s="19">
        <v>336.1</v>
      </c>
      <c r="DE8" s="19">
        <v>236.3</v>
      </c>
      <c r="DF8" s="19">
        <v>838.6</v>
      </c>
      <c r="DG8" s="19">
        <v>4203</v>
      </c>
      <c r="DH8" s="19">
        <v>422.6</v>
      </c>
      <c r="DI8" s="19">
        <v>1783.7</v>
      </c>
      <c r="DJ8" s="19">
        <v>176.4</v>
      </c>
      <c r="DK8" s="19">
        <v>1204.7</v>
      </c>
      <c r="DM8" s="19">
        <v>2289.5</v>
      </c>
      <c r="DN8" s="19">
        <v>1081.5</v>
      </c>
      <c r="DO8" s="19">
        <v>5876.9</v>
      </c>
      <c r="DP8" s="19">
        <v>302.8</v>
      </c>
      <c r="DQ8" s="19">
        <v>196.3</v>
      </c>
      <c r="DR8" s="19">
        <v>359.4</v>
      </c>
      <c r="DS8" s="19">
        <v>199.7</v>
      </c>
      <c r="DT8" s="19">
        <v>589</v>
      </c>
      <c r="DU8" s="19">
        <v>3693.8</v>
      </c>
      <c r="DV8" s="19">
        <v>262.89999999999998</v>
      </c>
      <c r="DW8" s="19">
        <v>1564.1</v>
      </c>
      <c r="DX8" s="19">
        <v>129.80000000000001</v>
      </c>
      <c r="DY8" s="19">
        <v>985</v>
      </c>
      <c r="EA8" s="19">
        <f t="shared" si="24"/>
        <v>3354.4142857142861</v>
      </c>
      <c r="EB8" s="19">
        <f t="shared" si="2"/>
        <v>1326.3078431372551</v>
      </c>
      <c r="EC8" s="19">
        <f t="shared" si="2"/>
        <v>6386.6872340425534</v>
      </c>
      <c r="ED8" s="19">
        <f t="shared" si="2"/>
        <v>311.14999999999998</v>
      </c>
      <c r="EE8" s="19">
        <f t="shared" si="2"/>
        <v>214.01276595744682</v>
      </c>
      <c r="EF8" s="19">
        <f t="shared" si="2"/>
        <v>349.18070175438595</v>
      </c>
      <c r="EG8" s="19">
        <f t="shared" si="2"/>
        <v>218</v>
      </c>
      <c r="EH8" s="19">
        <f t="shared" si="2"/>
        <v>713.8</v>
      </c>
      <c r="EI8" s="19">
        <f t="shared" si="2"/>
        <v>3948.4</v>
      </c>
      <c r="EJ8" s="19">
        <f t="shared" si="2"/>
        <v>342.75</v>
      </c>
      <c r="EK8" s="19">
        <f t="shared" si="2"/>
        <v>1668.6714285714286</v>
      </c>
      <c r="EL8" s="19">
        <f t="shared" si="2"/>
        <v>150.51111111111112</v>
      </c>
      <c r="EM8" s="19">
        <f t="shared" si="2"/>
        <v>1094.8499999999999</v>
      </c>
      <c r="EO8" s="26">
        <v>30.05</v>
      </c>
      <c r="EQ8" s="19">
        <v>10</v>
      </c>
      <c r="ER8" s="19">
        <v>30</v>
      </c>
      <c r="ES8" s="19">
        <v>20</v>
      </c>
      <c r="ET8" s="19">
        <v>50</v>
      </c>
      <c r="EU8" s="19">
        <v>30</v>
      </c>
      <c r="EV8" s="19">
        <v>30</v>
      </c>
      <c r="EW8" s="19">
        <v>30</v>
      </c>
      <c r="EX8" s="19">
        <v>30</v>
      </c>
      <c r="EY8" s="19">
        <v>20</v>
      </c>
      <c r="EZ8" s="19">
        <v>30</v>
      </c>
      <c r="FA8" s="19">
        <v>20</v>
      </c>
      <c r="FB8" s="19">
        <v>30</v>
      </c>
      <c r="FC8" s="19">
        <v>20</v>
      </c>
      <c r="FE8" s="25">
        <v>2.1</v>
      </c>
      <c r="FF8" s="25">
        <v>2.2999999999999998</v>
      </c>
      <c r="FG8" s="25">
        <v>2.2000000000000002</v>
      </c>
      <c r="FH8" s="25">
        <v>2.8</v>
      </c>
      <c r="FI8" s="25">
        <v>2.2000000000000002</v>
      </c>
      <c r="FJ8" s="25">
        <v>3.2</v>
      </c>
      <c r="FK8" s="25">
        <v>2.5</v>
      </c>
      <c r="FL8" s="25">
        <v>2.8</v>
      </c>
      <c r="FM8" s="25">
        <v>2.2000000000000002</v>
      </c>
      <c r="FN8" s="25">
        <v>2.8</v>
      </c>
      <c r="FO8" s="25">
        <v>2.2000000000000002</v>
      </c>
      <c r="FP8" s="25">
        <v>3.5</v>
      </c>
      <c r="FQ8" s="25">
        <v>2.2000000000000002</v>
      </c>
      <c r="FR8" s="25"/>
      <c r="FS8" s="25">
        <v>2.8</v>
      </c>
      <c r="FT8" s="25">
        <v>2.8</v>
      </c>
      <c r="FU8" s="25">
        <v>2.5</v>
      </c>
      <c r="FV8" s="25">
        <v>2.8</v>
      </c>
      <c r="FW8" s="25">
        <v>2.5</v>
      </c>
      <c r="FX8" s="25">
        <v>2.5</v>
      </c>
      <c r="FY8" s="25">
        <v>2.5</v>
      </c>
      <c r="FZ8" s="25">
        <v>2.8</v>
      </c>
      <c r="GA8" s="25">
        <v>2.2000000000000002</v>
      </c>
      <c r="GB8" s="25">
        <v>2.8</v>
      </c>
      <c r="GC8" s="25">
        <v>2</v>
      </c>
      <c r="GD8" s="25">
        <v>2.8</v>
      </c>
      <c r="GE8" s="25">
        <v>2.2000000000000002</v>
      </c>
      <c r="GG8" s="28">
        <v>560706</v>
      </c>
      <c r="GH8" s="28">
        <v>386426.8</v>
      </c>
      <c r="GI8" s="28">
        <v>1904278.9</v>
      </c>
      <c r="GJ8" s="28">
        <v>136666</v>
      </c>
      <c r="GK8" s="28">
        <v>151055.4</v>
      </c>
      <c r="GL8" s="28">
        <v>125939.4</v>
      </c>
      <c r="GM8" s="28">
        <v>48865.4</v>
      </c>
      <c r="GN8" s="28">
        <v>448639.5</v>
      </c>
      <c r="GO8" s="28">
        <v>568018.30000000005</v>
      </c>
      <c r="GP8" s="28">
        <v>50075.9</v>
      </c>
      <c r="GQ8" s="28">
        <v>296729</v>
      </c>
      <c r="GR8" s="28">
        <v>3095.5</v>
      </c>
      <c r="GS8" s="28">
        <v>35263.800000000003</v>
      </c>
      <c r="GU8" s="26">
        <v>25.21</v>
      </c>
      <c r="GV8" s="26">
        <v>19.399999999999999</v>
      </c>
      <c r="GW8" s="26">
        <v>59.19</v>
      </c>
      <c r="GX8" s="26">
        <v>41.39</v>
      </c>
      <c r="GY8" s="26">
        <v>56.02</v>
      </c>
      <c r="GZ8" s="26">
        <v>54.81</v>
      </c>
      <c r="HA8" s="26">
        <v>25.58</v>
      </c>
      <c r="HB8" s="26">
        <v>34.549999999999997</v>
      </c>
      <c r="HC8" s="26">
        <v>17.55</v>
      </c>
      <c r="HD8" s="26">
        <v>8.66</v>
      </c>
      <c r="HE8" s="26">
        <v>12.39</v>
      </c>
      <c r="HF8" s="26">
        <v>9.02</v>
      </c>
      <c r="HG8" s="26">
        <v>2</v>
      </c>
      <c r="HI8" s="27">
        <f t="shared" si="25"/>
        <v>2.1478201968049695E-2</v>
      </c>
      <c r="HJ8" s="27">
        <f t="shared" si="3"/>
        <v>9.7915266529178448E-3</v>
      </c>
      <c r="HK8" s="27">
        <f t="shared" si="3"/>
        <v>1.4293065089227541E-2</v>
      </c>
      <c r="HL8" s="27">
        <f t="shared" si="3"/>
        <v>1.8715365510224558E-2</v>
      </c>
      <c r="HM8" s="27">
        <f t="shared" si="3"/>
        <v>2.4650428346912126E-2</v>
      </c>
      <c r="HN8" s="27">
        <f t="shared" si="3"/>
        <v>3.8470011857807282E-2</v>
      </c>
      <c r="HO8" s="27">
        <f t="shared" si="3"/>
        <v>3.5424335680807446E-2</v>
      </c>
      <c r="HP8" s="27">
        <f t="shared" si="3"/>
        <v>1.2172813460015173E-2</v>
      </c>
      <c r="HQ8" s="27">
        <f t="shared" si="3"/>
        <v>1.0297281081456793E-2</v>
      </c>
      <c r="HR8" s="27">
        <f t="shared" si="3"/>
        <v>1.9919000317522681E-2</v>
      </c>
      <c r="HS8" s="27">
        <f t="shared" si="3"/>
        <v>8.8772789546799746E-3</v>
      </c>
      <c r="HT8" s="27">
        <f t="shared" si="3"/>
        <v>0.14501089178498375</v>
      </c>
      <c r="HU8" s="27">
        <f t="shared" si="3"/>
        <v>9.9544742284325173E-3</v>
      </c>
      <c r="HW8" s="27">
        <f t="shared" si="9"/>
        <v>4.594831747024871E-2</v>
      </c>
      <c r="HX8" s="27">
        <f t="shared" si="10"/>
        <v>1.8501089610688269E-2</v>
      </c>
      <c r="HY8" s="27">
        <f t="shared" si="11"/>
        <v>2.3847979101376152E-2</v>
      </c>
      <c r="HZ8" s="27">
        <f t="shared" si="12"/>
        <v>2.7354378229744215E-2</v>
      </c>
      <c r="IA8" s="27">
        <f t="shared" si="13"/>
        <v>3.6263245141142431E-2</v>
      </c>
      <c r="IB8" s="27">
        <f t="shared" si="14"/>
        <v>4.9491670255069065E-2</v>
      </c>
      <c r="IC8" s="27">
        <f t="shared" si="15"/>
        <v>4.5739902231058574E-2</v>
      </c>
      <c r="ID8" s="27">
        <f t="shared" si="16"/>
        <v>2.0186176560743164E-2</v>
      </c>
      <c r="IE8" s="27">
        <f t="shared" si="17"/>
        <v>1.4407955689174344E-2</v>
      </c>
      <c r="IF8" s="27">
        <f t="shared" si="18"/>
        <v>2.6850214858011045E-2</v>
      </c>
      <c r="IG8" s="27">
        <f t="shared" si="19"/>
        <v>1.0693570228807497E-2</v>
      </c>
      <c r="IH8" s="27"/>
      <c r="II8" s="27"/>
      <c r="IK8" s="27">
        <f t="shared" si="26"/>
        <v>2.8377537116837841E-3</v>
      </c>
      <c r="IL8" s="27">
        <f t="shared" si="20"/>
        <v>3.9733332108036878E-3</v>
      </c>
      <c r="IM8" s="27">
        <f t="shared" si="4"/>
        <v>1.4358083999587736E-2</v>
      </c>
      <c r="IN8" s="27">
        <f t="shared" si="4"/>
        <v>0.22665717970382218</v>
      </c>
      <c r="IO8" s="27">
        <f t="shared" si="4"/>
        <v>8.7292384310108051E-2</v>
      </c>
      <c r="IP8" s="27">
        <f t="shared" si="4"/>
        <v>4.4130865695057543E-3</v>
      </c>
      <c r="IQ8" s="27">
        <f t="shared" si="4"/>
        <v>3.1011021294330428E-2</v>
      </c>
      <c r="IR8" s="27">
        <f t="shared" si="4"/>
        <v>5.5643595973129305E-3</v>
      </c>
      <c r="IS8" s="27">
        <f t="shared" si="4"/>
        <v>6.3267978041553893E-3</v>
      </c>
      <c r="IT8" s="27">
        <f t="shared" si="4"/>
        <v>1.5508430334667225E-2</v>
      </c>
      <c r="IU8" s="27">
        <f t="shared" si="4"/>
        <v>8.6353059593252207E-2</v>
      </c>
      <c r="IV8" s="27">
        <f t="shared" si="4"/>
        <v>0.12129225433407408</v>
      </c>
      <c r="IW8" s="27">
        <f t="shared" si="4"/>
        <v>1.6451671819431371E-2</v>
      </c>
    </row>
    <row r="9" spans="1:257">
      <c r="A9" s="21">
        <v>7</v>
      </c>
      <c r="B9" s="19" t="s">
        <v>173</v>
      </c>
      <c r="C9" s="22" t="s">
        <v>174</v>
      </c>
      <c r="D9" s="19">
        <v>1</v>
      </c>
      <c r="E9" s="19">
        <v>7</v>
      </c>
      <c r="G9" s="23">
        <v>41218</v>
      </c>
      <c r="H9" s="24">
        <v>0.68493055555555549</v>
      </c>
      <c r="I9" s="24"/>
      <c r="J9" s="25">
        <v>29.157</v>
      </c>
      <c r="K9" s="25">
        <v>-46.189</v>
      </c>
      <c r="L9" s="25">
        <v>10.457000000000001</v>
      </c>
      <c r="M9" s="26">
        <f t="shared" si="5"/>
        <v>43.158887245306602</v>
      </c>
      <c r="O9" s="26">
        <v>42.521521839999998</v>
      </c>
      <c r="P9" s="26">
        <v>8.4364389000000006</v>
      </c>
      <c r="Q9" s="26">
        <v>0.82757103999999992</v>
      </c>
      <c r="R9" s="26">
        <v>1.3154040000000001E-2</v>
      </c>
      <c r="S9" s="26">
        <v>0.17947541999999997</v>
      </c>
      <c r="T9" s="26">
        <v>33.928864500000003</v>
      </c>
      <c r="U9" s="26">
        <v>1.0510612199999998</v>
      </c>
      <c r="V9" s="26">
        <v>6.2782102199999992</v>
      </c>
      <c r="W9" s="26">
        <v>2.0890055999999997</v>
      </c>
      <c r="X9" s="26">
        <v>1.71731378</v>
      </c>
      <c r="Y9" s="26">
        <v>4.8184400000000002E-2</v>
      </c>
      <c r="Z9" s="26">
        <v>0.439</v>
      </c>
      <c r="AA9" s="26">
        <v>0.45700000000000002</v>
      </c>
      <c r="AB9" s="26">
        <f t="shared" si="21"/>
        <v>97.986800959999982</v>
      </c>
      <c r="AC9" s="26">
        <f t="shared" si="22"/>
        <v>0.18485074006232102</v>
      </c>
      <c r="AD9" s="26">
        <f t="shared" si="6"/>
        <v>0.10311799499057912</v>
      </c>
      <c r="AE9" s="26">
        <f t="shared" si="7"/>
        <v>97.698832224947083</v>
      </c>
      <c r="AG9" s="25">
        <v>73.927999999999997</v>
      </c>
      <c r="AH9" s="25">
        <v>19.207999999999998</v>
      </c>
      <c r="AI9" s="25">
        <v>0.79610000000000003</v>
      </c>
      <c r="AJ9" s="25">
        <v>2.1399999999999999E-2</v>
      </c>
      <c r="AK9" s="25">
        <v>0.21390000000000001</v>
      </c>
      <c r="AL9" s="25">
        <v>45.429000000000002</v>
      </c>
      <c r="AM9" s="25">
        <v>3.1</v>
      </c>
      <c r="AN9" s="25">
        <v>8.2769999999999992</v>
      </c>
      <c r="AO9" s="25">
        <v>8.7750000000000004</v>
      </c>
      <c r="AP9" s="25">
        <v>10.574</v>
      </c>
      <c r="AQ9" s="25">
        <v>0.3357</v>
      </c>
      <c r="AR9" s="25">
        <v>5.33</v>
      </c>
      <c r="AS9" s="25">
        <v>23.549900000000001</v>
      </c>
      <c r="AU9" s="26">
        <v>39.868699999999997</v>
      </c>
      <c r="AV9" s="26">
        <v>7.0396999999999998</v>
      </c>
      <c r="AW9" s="26">
        <v>0.78610000000000002</v>
      </c>
      <c r="AX9" s="26">
        <v>1.2999999999999999E-2</v>
      </c>
      <c r="AY9" s="26">
        <v>0.17630000000000001</v>
      </c>
      <c r="AZ9" s="26">
        <v>32.031999999999996</v>
      </c>
      <c r="BA9" s="26">
        <v>1.0239</v>
      </c>
      <c r="BB9" s="26">
        <v>4.7419000000000002</v>
      </c>
      <c r="BC9" s="26">
        <v>2.1547999999999998</v>
      </c>
      <c r="BD9" s="26">
        <v>1.234</v>
      </c>
      <c r="BE9" s="26">
        <v>5.0099999999999999E-2</v>
      </c>
      <c r="BF9" s="26">
        <v>0.48080000000000001</v>
      </c>
      <c r="BG9" s="26">
        <v>0.47099999999999997</v>
      </c>
      <c r="BI9" s="27">
        <f t="shared" si="8"/>
        <v>1.0665389601366486</v>
      </c>
      <c r="BJ9" s="27">
        <f t="shared" si="0"/>
        <v>1.1984088668551218</v>
      </c>
      <c r="BK9" s="27">
        <f t="shared" si="0"/>
        <v>1.0527554255183817</v>
      </c>
      <c r="BL9" s="27">
        <f t="shared" si="0"/>
        <v>1.0118492307692308</v>
      </c>
      <c r="BM9" s="27">
        <f t="shared" si="0"/>
        <v>1.0180114577424841</v>
      </c>
      <c r="BN9" s="27">
        <f t="shared" si="0"/>
        <v>1.0592177978271731</v>
      </c>
      <c r="BO9" s="27">
        <f t="shared" si="0"/>
        <v>1.0265272194550246</v>
      </c>
      <c r="BP9" s="27">
        <f t="shared" si="0"/>
        <v>1.3239862122777788</v>
      </c>
      <c r="BQ9" s="27">
        <f t="shared" si="0"/>
        <v>0.96946612214590677</v>
      </c>
      <c r="BR9" s="27">
        <f t="shared" si="0"/>
        <v>1.3916643273905998</v>
      </c>
      <c r="BS9" s="27">
        <f t="shared" si="0"/>
        <v>0.96176447105788432</v>
      </c>
      <c r="BT9" s="27">
        <f t="shared" si="0"/>
        <v>0.91306156405990013</v>
      </c>
      <c r="BU9" s="27">
        <f t="shared" si="0"/>
        <v>0.97027600849256912</v>
      </c>
      <c r="BW9" s="19">
        <v>414517.6</v>
      </c>
      <c r="BX9" s="19">
        <v>74224.899999999994</v>
      </c>
      <c r="BY9" s="19">
        <v>15159.7</v>
      </c>
      <c r="BZ9" s="19">
        <v>43.3</v>
      </c>
      <c r="CA9" s="19">
        <v>326</v>
      </c>
      <c r="CB9" s="19">
        <v>57212.2</v>
      </c>
      <c r="CC9" s="19">
        <v>1513.6</v>
      </c>
      <c r="CD9" s="19">
        <v>37135.699999999997</v>
      </c>
      <c r="CE9" s="19">
        <v>49843.6</v>
      </c>
      <c r="CF9" s="19">
        <v>5296.1</v>
      </c>
      <c r="CG9" s="19">
        <v>994.7</v>
      </c>
      <c r="CH9" s="19">
        <v>166.3</v>
      </c>
      <c r="CI9" s="19">
        <v>8303.4</v>
      </c>
      <c r="CK9" s="19">
        <f t="shared" si="23"/>
        <v>417977.3571428571</v>
      </c>
      <c r="CL9" s="19">
        <f t="shared" si="1"/>
        <v>75510.560784313726</v>
      </c>
      <c r="CM9" s="19">
        <f t="shared" si="1"/>
        <v>21691.389361702128</v>
      </c>
      <c r="CN9" s="19">
        <f t="shared" si="1"/>
        <v>354.35</v>
      </c>
      <c r="CO9" s="19">
        <f t="shared" si="1"/>
        <v>533.8446808510638</v>
      </c>
      <c r="CP9" s="19">
        <f t="shared" si="1"/>
        <v>57540.328070175434</v>
      </c>
      <c r="CQ9" s="19">
        <f t="shared" si="1"/>
        <v>1728.1499999999999</v>
      </c>
      <c r="CR9" s="19">
        <f t="shared" si="1"/>
        <v>37809.35</v>
      </c>
      <c r="CS9" s="19">
        <f t="shared" si="1"/>
        <v>53732.5</v>
      </c>
      <c r="CT9" s="19">
        <f t="shared" si="1"/>
        <v>5645.4000000000005</v>
      </c>
      <c r="CU9" s="19">
        <f t="shared" si="1"/>
        <v>2696.7190476190476</v>
      </c>
      <c r="CV9" s="19">
        <f t="shared" si="1"/>
        <v>308.9666666666667</v>
      </c>
      <c r="CW9" s="19">
        <f t="shared" si="1"/>
        <v>9437.7999999999993</v>
      </c>
      <c r="CY9" s="19">
        <v>4058.6</v>
      </c>
      <c r="CZ9" s="19">
        <v>1407.2</v>
      </c>
      <c r="DA9" s="19">
        <v>6869.6</v>
      </c>
      <c r="DB9" s="19">
        <v>336</v>
      </c>
      <c r="DC9" s="19">
        <v>206.3</v>
      </c>
      <c r="DD9" s="19">
        <v>339.3</v>
      </c>
      <c r="DE9" s="19">
        <v>229.5</v>
      </c>
      <c r="DF9" s="19">
        <v>765.1</v>
      </c>
      <c r="DG9" s="19">
        <v>4025.3</v>
      </c>
      <c r="DH9" s="19">
        <v>395.9</v>
      </c>
      <c r="DI9" s="19">
        <v>1766.5</v>
      </c>
      <c r="DJ9" s="19">
        <v>163</v>
      </c>
      <c r="DK9" s="19">
        <v>1304.0999999999999</v>
      </c>
      <c r="DM9" s="19">
        <v>2661.3</v>
      </c>
      <c r="DN9" s="19">
        <v>1137.7</v>
      </c>
      <c r="DO9" s="19">
        <v>6147.7</v>
      </c>
      <c r="DP9" s="19">
        <v>286.10000000000002</v>
      </c>
      <c r="DQ9" s="19">
        <v>209.6</v>
      </c>
      <c r="DR9" s="19">
        <v>319.39999999999998</v>
      </c>
      <c r="DS9" s="19">
        <v>199.6</v>
      </c>
      <c r="DT9" s="19">
        <v>582.20000000000005</v>
      </c>
      <c r="DU9" s="19">
        <v>3752.5</v>
      </c>
      <c r="DV9" s="19">
        <v>302.7</v>
      </c>
      <c r="DW9" s="19">
        <v>1643.4</v>
      </c>
      <c r="DX9" s="19">
        <v>126.4</v>
      </c>
      <c r="DY9" s="19">
        <v>964.7</v>
      </c>
      <c r="EA9" s="19">
        <f t="shared" si="24"/>
        <v>3459.7571428571428</v>
      </c>
      <c r="EB9" s="19">
        <f t="shared" si="2"/>
        <v>1285.6607843137256</v>
      </c>
      <c r="EC9" s="19">
        <f t="shared" si="2"/>
        <v>6531.6893617021278</v>
      </c>
      <c r="ED9" s="19">
        <f t="shared" si="2"/>
        <v>311.05</v>
      </c>
      <c r="EE9" s="19">
        <f t="shared" si="2"/>
        <v>207.84468085106383</v>
      </c>
      <c r="EF9" s="19">
        <f t="shared" si="2"/>
        <v>328.12807017543861</v>
      </c>
      <c r="EG9" s="19">
        <f t="shared" si="2"/>
        <v>214.55</v>
      </c>
      <c r="EH9" s="19">
        <f t="shared" si="2"/>
        <v>673.65000000000009</v>
      </c>
      <c r="EI9" s="19">
        <f t="shared" si="2"/>
        <v>3888.9</v>
      </c>
      <c r="EJ9" s="19">
        <f t="shared" si="2"/>
        <v>349.29999999999995</v>
      </c>
      <c r="EK9" s="19">
        <f t="shared" si="2"/>
        <v>1702.0190476190476</v>
      </c>
      <c r="EL9" s="19">
        <f t="shared" si="2"/>
        <v>142.66666666666666</v>
      </c>
      <c r="EM9" s="19">
        <f t="shared" si="2"/>
        <v>1134.4000000000001</v>
      </c>
      <c r="EO9" s="26">
        <v>30.06</v>
      </c>
      <c r="EQ9" s="19">
        <v>10</v>
      </c>
      <c r="ER9" s="19">
        <v>30</v>
      </c>
      <c r="ES9" s="19">
        <v>20</v>
      </c>
      <c r="ET9" s="19">
        <v>50</v>
      </c>
      <c r="EU9" s="19">
        <v>30</v>
      </c>
      <c r="EV9" s="19">
        <v>30</v>
      </c>
      <c r="EW9" s="19">
        <v>30</v>
      </c>
      <c r="EX9" s="19">
        <v>30</v>
      </c>
      <c r="EY9" s="19">
        <v>20</v>
      </c>
      <c r="EZ9" s="19">
        <v>30</v>
      </c>
      <c r="FA9" s="19">
        <v>20</v>
      </c>
      <c r="FB9" s="19">
        <v>30</v>
      </c>
      <c r="FC9" s="19">
        <v>20</v>
      </c>
      <c r="FE9" s="25">
        <v>2.1</v>
      </c>
      <c r="FF9" s="25">
        <v>2.2999999999999998</v>
      </c>
      <c r="FG9" s="25">
        <v>2.2000000000000002</v>
      </c>
      <c r="FH9" s="25">
        <v>2.8</v>
      </c>
      <c r="FI9" s="25">
        <v>2.2000000000000002</v>
      </c>
      <c r="FJ9" s="25">
        <v>3.2</v>
      </c>
      <c r="FK9" s="25">
        <v>2.5</v>
      </c>
      <c r="FL9" s="25">
        <v>2.8</v>
      </c>
      <c r="FM9" s="25">
        <v>2.2000000000000002</v>
      </c>
      <c r="FN9" s="25">
        <v>2.8</v>
      </c>
      <c r="FO9" s="25">
        <v>2.2000000000000002</v>
      </c>
      <c r="FP9" s="25">
        <v>3.5</v>
      </c>
      <c r="FQ9" s="25">
        <v>2.2000000000000002</v>
      </c>
      <c r="FR9" s="25"/>
      <c r="FS9" s="25">
        <v>2.8</v>
      </c>
      <c r="FT9" s="25">
        <v>2.8</v>
      </c>
      <c r="FU9" s="25">
        <v>2.5</v>
      </c>
      <c r="FV9" s="25">
        <v>2.8</v>
      </c>
      <c r="FW9" s="25">
        <v>2.5</v>
      </c>
      <c r="FX9" s="25">
        <v>2.5</v>
      </c>
      <c r="FY9" s="25">
        <v>2.5</v>
      </c>
      <c r="FZ9" s="25">
        <v>2.8</v>
      </c>
      <c r="GA9" s="25">
        <v>2.2000000000000002</v>
      </c>
      <c r="GB9" s="25">
        <v>2.8</v>
      </c>
      <c r="GC9" s="25">
        <v>2</v>
      </c>
      <c r="GD9" s="25">
        <v>2.8</v>
      </c>
      <c r="GE9" s="25">
        <v>2.2000000000000002</v>
      </c>
      <c r="GG9" s="28">
        <v>560706</v>
      </c>
      <c r="GH9" s="28">
        <v>386426.8</v>
      </c>
      <c r="GI9" s="28">
        <v>1904278.9</v>
      </c>
      <c r="GJ9" s="28">
        <v>136666</v>
      </c>
      <c r="GK9" s="28">
        <v>151055.4</v>
      </c>
      <c r="GL9" s="28">
        <v>125939.4</v>
      </c>
      <c r="GM9" s="28">
        <v>48865.4</v>
      </c>
      <c r="GN9" s="28">
        <v>448639.5</v>
      </c>
      <c r="GO9" s="28">
        <v>568018.30000000005</v>
      </c>
      <c r="GP9" s="28">
        <v>50075.9</v>
      </c>
      <c r="GQ9" s="28">
        <v>296729</v>
      </c>
      <c r="GR9" s="28">
        <v>3095.5</v>
      </c>
      <c r="GS9" s="28">
        <v>35263.800000000003</v>
      </c>
      <c r="GU9" s="26">
        <v>25.21</v>
      </c>
      <c r="GV9" s="26">
        <v>19.399999999999999</v>
      </c>
      <c r="GW9" s="26">
        <v>59.19</v>
      </c>
      <c r="GX9" s="26">
        <v>41.39</v>
      </c>
      <c r="GY9" s="26">
        <v>56.02</v>
      </c>
      <c r="GZ9" s="26">
        <v>54.81</v>
      </c>
      <c r="HA9" s="26">
        <v>25.58</v>
      </c>
      <c r="HB9" s="26">
        <v>34.549999999999997</v>
      </c>
      <c r="HC9" s="26">
        <v>17.55</v>
      </c>
      <c r="HD9" s="26">
        <v>8.66</v>
      </c>
      <c r="HE9" s="26">
        <v>12.39</v>
      </c>
      <c r="HF9" s="26">
        <v>9.02</v>
      </c>
      <c r="HG9" s="26">
        <v>2</v>
      </c>
      <c r="HI9" s="27">
        <f t="shared" si="25"/>
        <v>2.1826240616303626E-2</v>
      </c>
      <c r="HJ9" s="27">
        <f t="shared" si="3"/>
        <v>9.6379316181366605E-3</v>
      </c>
      <c r="HK9" s="27">
        <f t="shared" si="3"/>
        <v>1.4470542082975275E-2</v>
      </c>
      <c r="HL9" s="27">
        <f t="shared" si="3"/>
        <v>1.8703488366889447E-2</v>
      </c>
      <c r="HM9" s="27">
        <f t="shared" si="3"/>
        <v>2.4317006428523712E-2</v>
      </c>
      <c r="HN9" s="27">
        <f t="shared" si="3"/>
        <v>3.7306652419117944E-2</v>
      </c>
      <c r="HO9" s="27">
        <f t="shared" si="3"/>
        <v>3.5165350310760131E-2</v>
      </c>
      <c r="HP9" s="27">
        <f t="shared" si="3"/>
        <v>1.1823125522219837E-2</v>
      </c>
      <c r="HQ9" s="27">
        <f t="shared" si="3"/>
        <v>1.0220863419169406E-2</v>
      </c>
      <c r="HR9" s="27">
        <f t="shared" si="3"/>
        <v>2.0095742329256087E-2</v>
      </c>
      <c r="HS9" s="27">
        <f t="shared" si="3"/>
        <v>9.0654427083068853E-3</v>
      </c>
      <c r="HT9" s="27">
        <f t="shared" si="3"/>
        <v>0.14197706193075535</v>
      </c>
      <c r="HU9" s="27">
        <f t="shared" si="3"/>
        <v>1.0141590123871442E-2</v>
      </c>
      <c r="HW9" s="27">
        <f t="shared" si="9"/>
        <v>4.6692876550458347E-2</v>
      </c>
      <c r="HX9" s="27">
        <f t="shared" si="10"/>
        <v>1.8210871792469219E-2</v>
      </c>
      <c r="HY9" s="27">
        <f t="shared" si="11"/>
        <v>2.4144099465444248E-2</v>
      </c>
      <c r="HZ9" s="27">
        <f t="shared" si="12"/>
        <v>2.7337018597045615E-2</v>
      </c>
      <c r="IA9" s="27">
        <f t="shared" si="13"/>
        <v>3.5772748157001232E-2</v>
      </c>
      <c r="IB9" s="27">
        <f t="shared" si="14"/>
        <v>4.7995008337195236E-2</v>
      </c>
      <c r="IC9" s="27">
        <f t="shared" si="15"/>
        <v>4.5405500321253477E-2</v>
      </c>
      <c r="ID9" s="27">
        <f t="shared" si="16"/>
        <v>1.9606289053497157E-2</v>
      </c>
      <c r="IE9" s="27">
        <f t="shared" si="17"/>
        <v>1.4301032096101833E-2</v>
      </c>
      <c r="IF9" s="27">
        <f t="shared" si="18"/>
        <v>2.7088457787567327E-2</v>
      </c>
      <c r="IG9" s="27">
        <f t="shared" si="19"/>
        <v>1.0920232286426473E-2</v>
      </c>
      <c r="IH9" s="27"/>
      <c r="II9" s="27"/>
      <c r="IK9" s="27">
        <f t="shared" si="26"/>
        <v>2.8564651289178893E-3</v>
      </c>
      <c r="IL9" s="27">
        <f t="shared" si="20"/>
        <v>3.9315625524489204E-3</v>
      </c>
      <c r="IM9" s="27">
        <f t="shared" si="4"/>
        <v>1.4292299243680553E-2</v>
      </c>
      <c r="IN9" s="27">
        <f t="shared" si="4"/>
        <v>0.48593033518273249</v>
      </c>
      <c r="IO9" s="27">
        <f t="shared" si="4"/>
        <v>8.7970752991618079E-2</v>
      </c>
      <c r="IP9" s="27">
        <f t="shared" si="4"/>
        <v>4.4276897735323669E-3</v>
      </c>
      <c r="IQ9" s="27">
        <f t="shared" si="4"/>
        <v>3.0664552804113065E-2</v>
      </c>
      <c r="IR9" s="27">
        <f t="shared" si="4"/>
        <v>5.5627267881907449E-3</v>
      </c>
      <c r="IS9" s="27">
        <f t="shared" si="4"/>
        <v>6.2111642625971844E-3</v>
      </c>
      <c r="IT9" s="27">
        <f t="shared" si="4"/>
        <v>1.5394742701566025E-2</v>
      </c>
      <c r="IU9" s="27">
        <f t="shared" si="4"/>
        <v>8.5992870916118125E-2</v>
      </c>
      <c r="IV9" s="27">
        <f t="shared" si="4"/>
        <v>0.1345691872157383</v>
      </c>
      <c r="IW9" s="27">
        <f t="shared" si="4"/>
        <v>1.5970453164245849E-2</v>
      </c>
    </row>
    <row r="10" spans="1:257">
      <c r="A10" s="21">
        <v>8</v>
      </c>
      <c r="B10" s="19" t="s">
        <v>173</v>
      </c>
      <c r="C10" s="22" t="s">
        <v>174</v>
      </c>
      <c r="D10" s="19">
        <v>1</v>
      </c>
      <c r="E10" s="19">
        <v>8</v>
      </c>
      <c r="G10" s="23">
        <v>41218</v>
      </c>
      <c r="H10" s="24">
        <v>0.68795138888888896</v>
      </c>
      <c r="I10" s="24"/>
      <c r="J10" s="25">
        <v>29.163</v>
      </c>
      <c r="K10" s="25">
        <v>-46.191000000000003</v>
      </c>
      <c r="L10" s="25">
        <v>10.458</v>
      </c>
      <c r="M10" s="26">
        <f t="shared" si="5"/>
        <v>49.483442565644353</v>
      </c>
      <c r="O10" s="26">
        <v>43.2253647</v>
      </c>
      <c r="P10" s="26">
        <v>8.5932640799999991</v>
      </c>
      <c r="Q10" s="26">
        <v>0.81255462999999994</v>
      </c>
      <c r="R10" s="26">
        <v>2.7769640000000002E-2</v>
      </c>
      <c r="S10" s="26">
        <v>0.19859984999999999</v>
      </c>
      <c r="T10" s="26">
        <v>33.325496000000001</v>
      </c>
      <c r="U10" s="26">
        <v>1.0678472099999998</v>
      </c>
      <c r="V10" s="26">
        <v>6.1820305600000003</v>
      </c>
      <c r="W10" s="26">
        <v>2.3184743999999999</v>
      </c>
      <c r="X10" s="26">
        <v>1.6957462599999999</v>
      </c>
      <c r="Y10" s="26">
        <v>5.9025889999999998E-2</v>
      </c>
      <c r="Z10" s="26">
        <v>0.48</v>
      </c>
      <c r="AA10" s="26">
        <v>0.45300000000000001</v>
      </c>
      <c r="AB10" s="26">
        <f t="shared" si="21"/>
        <v>98.439173220000015</v>
      </c>
      <c r="AC10" s="26">
        <f t="shared" si="22"/>
        <v>0.20211470439615967</v>
      </c>
      <c r="AD10" s="26">
        <f t="shared" si="6"/>
        <v>0.10221543048300294</v>
      </c>
      <c r="AE10" s="26">
        <f t="shared" si="7"/>
        <v>98.134843085120849</v>
      </c>
      <c r="AG10" s="25">
        <v>75.27</v>
      </c>
      <c r="AH10" s="25">
        <v>19.629000000000001</v>
      </c>
      <c r="AI10" s="25">
        <v>0.78069999999999995</v>
      </c>
      <c r="AJ10" s="25">
        <v>4.4699999999999997E-2</v>
      </c>
      <c r="AK10" s="25">
        <v>0.23619999999999999</v>
      </c>
      <c r="AL10" s="25">
        <v>44.593000000000004</v>
      </c>
      <c r="AM10" s="25">
        <v>3.1488</v>
      </c>
      <c r="AN10" s="25">
        <v>8.1809999999999992</v>
      </c>
      <c r="AO10" s="25">
        <v>9.7360000000000007</v>
      </c>
      <c r="AP10" s="25">
        <v>10.491</v>
      </c>
      <c r="AQ10" s="25">
        <v>0.41389999999999999</v>
      </c>
      <c r="AR10" s="25">
        <v>5.8015999999999996</v>
      </c>
      <c r="AS10" s="25">
        <v>23.331</v>
      </c>
      <c r="AU10" s="26">
        <v>40.592399999999998</v>
      </c>
      <c r="AV10" s="26">
        <v>7.194</v>
      </c>
      <c r="AW10" s="26">
        <v>0.77090000000000003</v>
      </c>
      <c r="AX10" s="26">
        <v>2.7E-2</v>
      </c>
      <c r="AY10" s="26">
        <v>0.1946</v>
      </c>
      <c r="AZ10" s="26">
        <v>31.442499999999999</v>
      </c>
      <c r="BA10" s="26">
        <v>1.0401</v>
      </c>
      <c r="BB10" s="26">
        <v>4.6868999999999996</v>
      </c>
      <c r="BC10" s="26">
        <v>2.3908</v>
      </c>
      <c r="BD10" s="26">
        <v>1.2242999999999999</v>
      </c>
      <c r="BE10" s="26">
        <v>6.1699999999999998E-2</v>
      </c>
      <c r="BF10" s="26">
        <v>0.52329999999999999</v>
      </c>
      <c r="BG10" s="26">
        <v>0.46660000000000001</v>
      </c>
      <c r="BI10" s="27">
        <f t="shared" si="8"/>
        <v>1.0648634892245841</v>
      </c>
      <c r="BJ10" s="27">
        <f t="shared" si="0"/>
        <v>1.194504320266889</v>
      </c>
      <c r="BK10" s="27">
        <f t="shared" si="0"/>
        <v>1.0540337657283694</v>
      </c>
      <c r="BL10" s="27">
        <f t="shared" si="0"/>
        <v>1.0285051851851852</v>
      </c>
      <c r="BM10" s="27">
        <f t="shared" si="0"/>
        <v>1.0205542137718397</v>
      </c>
      <c r="BN10" s="27">
        <f t="shared" si="0"/>
        <v>1.0598869682754235</v>
      </c>
      <c r="BO10" s="27">
        <f t="shared" si="0"/>
        <v>1.0266774444764926</v>
      </c>
      <c r="BP10" s="27">
        <f t="shared" si="0"/>
        <v>1.3190020183916877</v>
      </c>
      <c r="BQ10" s="27">
        <f t="shared" si="0"/>
        <v>0.96974836874686299</v>
      </c>
      <c r="BR10" s="27">
        <f t="shared" si="0"/>
        <v>1.3850741321571511</v>
      </c>
      <c r="BS10" s="27">
        <f t="shared" si="0"/>
        <v>0.9566594813614262</v>
      </c>
      <c r="BT10" s="27">
        <f t="shared" si="0"/>
        <v>0.91725587617045667</v>
      </c>
      <c r="BU10" s="27">
        <f t="shared" si="0"/>
        <v>0.97085297899699952</v>
      </c>
      <c r="BW10" s="19">
        <v>422043.3</v>
      </c>
      <c r="BX10" s="19">
        <v>75850.3</v>
      </c>
      <c r="BY10" s="19">
        <v>14868.5</v>
      </c>
      <c r="BZ10" s="19">
        <v>76.5</v>
      </c>
      <c r="CA10" s="19">
        <v>359.4</v>
      </c>
      <c r="CB10" s="19">
        <v>56159.7</v>
      </c>
      <c r="CC10" s="19">
        <v>1537.4</v>
      </c>
      <c r="CD10" s="19">
        <v>36705.5</v>
      </c>
      <c r="CE10" s="19">
        <v>55301.2</v>
      </c>
      <c r="CF10" s="19">
        <v>5254.6</v>
      </c>
      <c r="CG10" s="19">
        <v>1227.9000000000001</v>
      </c>
      <c r="CH10" s="19">
        <v>179.7</v>
      </c>
      <c r="CI10" s="19">
        <v>8226.2999999999993</v>
      </c>
      <c r="CK10" s="19">
        <f t="shared" si="23"/>
        <v>425171.38571428572</v>
      </c>
      <c r="CL10" s="19">
        <f t="shared" si="1"/>
        <v>77052.55098039216</v>
      </c>
      <c r="CM10" s="19">
        <f t="shared" si="1"/>
        <v>21424.314893617022</v>
      </c>
      <c r="CN10" s="19">
        <f t="shared" si="1"/>
        <v>392.65</v>
      </c>
      <c r="CO10" s="19">
        <f t="shared" si="1"/>
        <v>566.33829787234038</v>
      </c>
      <c r="CP10" s="19">
        <f t="shared" si="1"/>
        <v>56509.966666666667</v>
      </c>
      <c r="CQ10" s="19">
        <f t="shared" si="1"/>
        <v>1763.7</v>
      </c>
      <c r="CR10" s="19">
        <f t="shared" si="1"/>
        <v>37399.35</v>
      </c>
      <c r="CS10" s="19">
        <f t="shared" si="1"/>
        <v>59221.35</v>
      </c>
      <c r="CT10" s="19">
        <f t="shared" si="1"/>
        <v>5585.7000000000007</v>
      </c>
      <c r="CU10" s="19">
        <f t="shared" si="1"/>
        <v>2883.5523809523811</v>
      </c>
      <c r="CV10" s="19">
        <f t="shared" si="1"/>
        <v>331.31111111111113</v>
      </c>
      <c r="CW10" s="19">
        <f t="shared" si="1"/>
        <v>9301.1999999999989</v>
      </c>
      <c r="CY10" s="19">
        <v>3727.1</v>
      </c>
      <c r="CZ10" s="19">
        <v>1470.9</v>
      </c>
      <c r="DA10" s="19">
        <v>6898.5</v>
      </c>
      <c r="DB10" s="19">
        <v>352.8</v>
      </c>
      <c r="DC10" s="19">
        <v>216.3</v>
      </c>
      <c r="DD10" s="19">
        <v>342.8</v>
      </c>
      <c r="DE10" s="19">
        <v>249.6</v>
      </c>
      <c r="DF10" s="19">
        <v>785.4</v>
      </c>
      <c r="DG10" s="19">
        <v>4069.9</v>
      </c>
      <c r="DH10" s="19">
        <v>392.7</v>
      </c>
      <c r="DI10" s="19">
        <v>1727.1</v>
      </c>
      <c r="DJ10" s="19">
        <v>183</v>
      </c>
      <c r="DK10" s="19">
        <v>1204.7</v>
      </c>
      <c r="DM10" s="19">
        <v>2329.4</v>
      </c>
      <c r="DN10" s="19">
        <v>875.2</v>
      </c>
      <c r="DO10" s="19">
        <v>6166.4</v>
      </c>
      <c r="DP10" s="19">
        <v>279.5</v>
      </c>
      <c r="DQ10" s="19">
        <v>196.3</v>
      </c>
      <c r="DR10" s="19">
        <v>356.1</v>
      </c>
      <c r="DS10" s="19">
        <v>203</v>
      </c>
      <c r="DT10" s="19">
        <v>602.29999999999995</v>
      </c>
      <c r="DU10" s="19">
        <v>3770.4</v>
      </c>
      <c r="DV10" s="19">
        <v>269.5</v>
      </c>
      <c r="DW10" s="19">
        <v>1590.7</v>
      </c>
      <c r="DX10" s="19">
        <v>126.5</v>
      </c>
      <c r="DY10" s="19">
        <v>945.1</v>
      </c>
      <c r="EA10" s="19">
        <f t="shared" si="24"/>
        <v>3128.0857142857139</v>
      </c>
      <c r="EB10" s="19">
        <f t="shared" si="2"/>
        <v>1202.2509803921571</v>
      </c>
      <c r="EC10" s="19">
        <f t="shared" si="2"/>
        <v>6555.814893617021</v>
      </c>
      <c r="ED10" s="19">
        <f t="shared" si="2"/>
        <v>316.14999999999998</v>
      </c>
      <c r="EE10" s="19">
        <f t="shared" si="2"/>
        <v>206.93829787234043</v>
      </c>
      <c r="EF10" s="19">
        <f t="shared" si="2"/>
        <v>350.26666666666671</v>
      </c>
      <c r="EG10" s="19">
        <f t="shared" si="2"/>
        <v>226.3</v>
      </c>
      <c r="EH10" s="19">
        <f t="shared" si="2"/>
        <v>693.84999999999991</v>
      </c>
      <c r="EI10" s="19">
        <f t="shared" si="2"/>
        <v>3920.15</v>
      </c>
      <c r="EJ10" s="19">
        <f t="shared" si="2"/>
        <v>331.1</v>
      </c>
      <c r="EK10" s="19">
        <f t="shared" si="2"/>
        <v>1655.652380952381</v>
      </c>
      <c r="EL10" s="19">
        <f t="shared" si="2"/>
        <v>151.61111111111111</v>
      </c>
      <c r="EM10" s="19">
        <f t="shared" si="2"/>
        <v>1074.9000000000001</v>
      </c>
      <c r="EO10" s="26">
        <v>30.05</v>
      </c>
      <c r="EQ10" s="19">
        <v>10</v>
      </c>
      <c r="ER10" s="19">
        <v>30</v>
      </c>
      <c r="ES10" s="19">
        <v>20</v>
      </c>
      <c r="ET10" s="19">
        <v>50</v>
      </c>
      <c r="EU10" s="19">
        <v>30</v>
      </c>
      <c r="EV10" s="19">
        <v>30</v>
      </c>
      <c r="EW10" s="19">
        <v>30</v>
      </c>
      <c r="EX10" s="19">
        <v>30</v>
      </c>
      <c r="EY10" s="19">
        <v>20</v>
      </c>
      <c r="EZ10" s="19">
        <v>30</v>
      </c>
      <c r="FA10" s="19">
        <v>20</v>
      </c>
      <c r="FB10" s="19">
        <v>30</v>
      </c>
      <c r="FC10" s="19">
        <v>20</v>
      </c>
      <c r="FE10" s="25">
        <v>2.1</v>
      </c>
      <c r="FF10" s="25">
        <v>2.2999999999999998</v>
      </c>
      <c r="FG10" s="25">
        <v>2.2000000000000002</v>
      </c>
      <c r="FH10" s="25">
        <v>2.8</v>
      </c>
      <c r="FI10" s="25">
        <v>2.2000000000000002</v>
      </c>
      <c r="FJ10" s="25">
        <v>3.2</v>
      </c>
      <c r="FK10" s="25">
        <v>2.5</v>
      </c>
      <c r="FL10" s="25">
        <v>2.8</v>
      </c>
      <c r="FM10" s="25">
        <v>2.2000000000000002</v>
      </c>
      <c r="FN10" s="25">
        <v>2.8</v>
      </c>
      <c r="FO10" s="25">
        <v>2.2000000000000002</v>
      </c>
      <c r="FP10" s="25">
        <v>3.5</v>
      </c>
      <c r="FQ10" s="25">
        <v>2.2000000000000002</v>
      </c>
      <c r="FR10" s="25"/>
      <c r="FS10" s="25">
        <v>2.8</v>
      </c>
      <c r="FT10" s="25">
        <v>2.8</v>
      </c>
      <c r="FU10" s="25">
        <v>2.5</v>
      </c>
      <c r="FV10" s="25">
        <v>2.8</v>
      </c>
      <c r="FW10" s="25">
        <v>2.5</v>
      </c>
      <c r="FX10" s="25">
        <v>2.5</v>
      </c>
      <c r="FY10" s="25">
        <v>2.5</v>
      </c>
      <c r="FZ10" s="25">
        <v>2.8</v>
      </c>
      <c r="GA10" s="25">
        <v>2.2000000000000002</v>
      </c>
      <c r="GB10" s="25">
        <v>2.8</v>
      </c>
      <c r="GC10" s="25">
        <v>2</v>
      </c>
      <c r="GD10" s="25">
        <v>2.8</v>
      </c>
      <c r="GE10" s="25">
        <v>2.2000000000000002</v>
      </c>
      <c r="GG10" s="28">
        <v>560706</v>
      </c>
      <c r="GH10" s="28">
        <v>386426.8</v>
      </c>
      <c r="GI10" s="28">
        <v>1904278.9</v>
      </c>
      <c r="GJ10" s="28">
        <v>136666</v>
      </c>
      <c r="GK10" s="28">
        <v>151055.4</v>
      </c>
      <c r="GL10" s="28">
        <v>125939.4</v>
      </c>
      <c r="GM10" s="28">
        <v>48865.4</v>
      </c>
      <c r="GN10" s="28">
        <v>448639.5</v>
      </c>
      <c r="GO10" s="28">
        <v>568018.30000000005</v>
      </c>
      <c r="GP10" s="28">
        <v>50075.9</v>
      </c>
      <c r="GQ10" s="28">
        <v>296729</v>
      </c>
      <c r="GR10" s="28">
        <v>3095.5</v>
      </c>
      <c r="GS10" s="28">
        <v>35263.800000000003</v>
      </c>
      <c r="GU10" s="26">
        <v>25.21</v>
      </c>
      <c r="GV10" s="26">
        <v>19.399999999999999</v>
      </c>
      <c r="GW10" s="26">
        <v>59.19</v>
      </c>
      <c r="GX10" s="26">
        <v>41.39</v>
      </c>
      <c r="GY10" s="26">
        <v>56.02</v>
      </c>
      <c r="GZ10" s="26">
        <v>54.81</v>
      </c>
      <c r="HA10" s="26">
        <v>25.58</v>
      </c>
      <c r="HB10" s="26">
        <v>34.549999999999997</v>
      </c>
      <c r="HC10" s="26">
        <v>17.55</v>
      </c>
      <c r="HD10" s="26">
        <v>8.66</v>
      </c>
      <c r="HE10" s="26">
        <v>12.39</v>
      </c>
      <c r="HF10" s="26">
        <v>9.02</v>
      </c>
      <c r="HG10" s="26">
        <v>2</v>
      </c>
      <c r="HI10" s="27">
        <f t="shared" si="25"/>
        <v>2.0724540764775565E-2</v>
      </c>
      <c r="HJ10" s="27">
        <f t="shared" si="3"/>
        <v>9.2912291913925457E-3</v>
      </c>
      <c r="HK10" s="27">
        <f t="shared" si="3"/>
        <v>1.451726037178693E-2</v>
      </c>
      <c r="HL10" s="27">
        <f t="shared" si="3"/>
        <v>1.9169775804726449E-2</v>
      </c>
      <c r="HM10" s="27">
        <f t="shared" si="3"/>
        <v>2.4328579540266362E-2</v>
      </c>
      <c r="HN10" s="27">
        <f t="shared" si="3"/>
        <v>3.8575407830859498E-2</v>
      </c>
      <c r="HO10" s="27">
        <f t="shared" si="3"/>
        <v>3.6126739450111779E-2</v>
      </c>
      <c r="HP10" s="27">
        <f t="shared" si="3"/>
        <v>1.1955897613673603E-2</v>
      </c>
      <c r="HQ10" s="27">
        <f t="shared" si="3"/>
        <v>1.0266542514033904E-2</v>
      </c>
      <c r="HR10" s="27">
        <f t="shared" si="3"/>
        <v>1.947579185033493E-2</v>
      </c>
      <c r="HS10" s="27">
        <f t="shared" si="3"/>
        <v>8.8951297849026688E-3</v>
      </c>
      <c r="HT10" s="27">
        <f t="shared" si="3"/>
        <v>0.14705680771155621</v>
      </c>
      <c r="HU10" s="27">
        <f t="shared" si="3"/>
        <v>9.8795554134504752E-3</v>
      </c>
      <c r="HW10" s="27">
        <f t="shared" si="9"/>
        <v>4.4336010058084366E-2</v>
      </c>
      <c r="HX10" s="27">
        <f t="shared" si="10"/>
        <v>1.7555777557136214E-2</v>
      </c>
      <c r="HY10" s="27">
        <f t="shared" si="11"/>
        <v>2.4222048930326492E-2</v>
      </c>
      <c r="HZ10" s="27">
        <f t="shared" si="12"/>
        <v>2.8018544316188179E-2</v>
      </c>
      <c r="IA10" s="27">
        <f t="shared" si="13"/>
        <v>3.5789773361685845E-2</v>
      </c>
      <c r="IB10" s="27">
        <f t="shared" si="14"/>
        <v>4.9627262174400742E-2</v>
      </c>
      <c r="IC10" s="27">
        <f t="shared" si="15"/>
        <v>4.6646845977984325E-2</v>
      </c>
      <c r="ID10" s="27">
        <f t="shared" si="16"/>
        <v>1.9826465012754937E-2</v>
      </c>
      <c r="IE10" s="27">
        <f t="shared" si="17"/>
        <v>1.4364946285636239E-2</v>
      </c>
      <c r="IF10" s="27">
        <f t="shared" si="18"/>
        <v>2.6252783140495974E-2</v>
      </c>
      <c r="IG10" s="27">
        <f t="shared" si="19"/>
        <v>1.0715073338893754E-2</v>
      </c>
      <c r="IH10" s="27"/>
      <c r="II10" s="27"/>
      <c r="IK10" s="27">
        <f t="shared" si="26"/>
        <v>2.8287496997970152E-3</v>
      </c>
      <c r="IL10" s="27">
        <f t="shared" si="20"/>
        <v>3.8843229427563968E-3</v>
      </c>
      <c r="IM10" s="27">
        <f t="shared" si="4"/>
        <v>1.4511772759827901E-2</v>
      </c>
      <c r="IN10" s="27">
        <f t="shared" si="4"/>
        <v>0.28391816467414949</v>
      </c>
      <c r="IO10" s="27">
        <f t="shared" si="4"/>
        <v>8.1490408456163926E-2</v>
      </c>
      <c r="IP10" s="27">
        <f t="shared" si="4"/>
        <v>4.471947270579266E-3</v>
      </c>
      <c r="IQ10" s="27">
        <f t="shared" si="4"/>
        <v>3.056024248837173E-2</v>
      </c>
      <c r="IR10" s="27">
        <f t="shared" si="4"/>
        <v>5.6002797078540025E-3</v>
      </c>
      <c r="IS10" s="27">
        <f t="shared" si="4"/>
        <v>5.8611880584627596E-3</v>
      </c>
      <c r="IT10" s="27">
        <f t="shared" si="4"/>
        <v>1.5417747104933962E-2</v>
      </c>
      <c r="IU10" s="27">
        <f t="shared" si="4"/>
        <v>7.0776592780949762E-2</v>
      </c>
      <c r="IV10" s="27">
        <f t="shared" si="4"/>
        <v>0.128797565025107</v>
      </c>
      <c r="IW10" s="27">
        <f t="shared" si="4"/>
        <v>1.5972588194691342E-2</v>
      </c>
    </row>
    <row r="11" spans="1:257">
      <c r="A11" s="21">
        <v>9</v>
      </c>
      <c r="B11" s="19" t="s">
        <v>173</v>
      </c>
      <c r="C11" s="22" t="s">
        <v>174</v>
      </c>
      <c r="D11" s="19">
        <v>1</v>
      </c>
      <c r="E11" s="19">
        <v>9</v>
      </c>
      <c r="G11" s="23">
        <v>41218</v>
      </c>
      <c r="H11" s="24">
        <v>0.69097222222222221</v>
      </c>
      <c r="I11" s="24"/>
      <c r="J11" s="25">
        <v>29.167999999999999</v>
      </c>
      <c r="K11" s="25">
        <v>-46.194000000000003</v>
      </c>
      <c r="L11" s="25">
        <v>10.457000000000001</v>
      </c>
      <c r="M11" s="26">
        <f t="shared" si="5"/>
        <v>55.314394460488856</v>
      </c>
      <c r="O11" s="26">
        <v>42.756849240000001</v>
      </c>
      <c r="P11" s="26">
        <v>8.6518373400000002</v>
      </c>
      <c r="Q11" s="26">
        <v>0.85092990000000002</v>
      </c>
      <c r="R11" s="26">
        <v>2.6308080000000001E-2</v>
      </c>
      <c r="S11" s="26">
        <v>0.19271540999999998</v>
      </c>
      <c r="T11" s="26">
        <v>33.8542475</v>
      </c>
      <c r="U11" s="26">
        <v>1.1001279599999998</v>
      </c>
      <c r="V11" s="26">
        <v>6.11404149</v>
      </c>
      <c r="W11" s="26">
        <v>2.2317239999999998</v>
      </c>
      <c r="X11" s="26">
        <v>1.6943982899999999</v>
      </c>
      <c r="Y11" s="26">
        <v>5.4207449999999997E-2</v>
      </c>
      <c r="Z11" s="26">
        <v>0.42399999999999999</v>
      </c>
      <c r="AA11" s="26">
        <v>0.44900000000000001</v>
      </c>
      <c r="AB11" s="26">
        <f t="shared" si="21"/>
        <v>98.400386660000009</v>
      </c>
      <c r="AC11" s="26">
        <f t="shared" si="22"/>
        <v>0.17853465554994102</v>
      </c>
      <c r="AD11" s="26">
        <f t="shared" si="6"/>
        <v>0.10131286597542676</v>
      </c>
      <c r="AE11" s="26">
        <f t="shared" si="7"/>
        <v>98.120539138474641</v>
      </c>
      <c r="AG11" s="25">
        <v>74.367999999999995</v>
      </c>
      <c r="AH11" s="25">
        <v>19.733000000000001</v>
      </c>
      <c r="AI11" s="25">
        <v>0.81759999999999999</v>
      </c>
      <c r="AJ11" s="25">
        <v>4.36E-2</v>
      </c>
      <c r="AK11" s="25">
        <v>0.2286</v>
      </c>
      <c r="AL11" s="25">
        <v>45.338999999999999</v>
      </c>
      <c r="AM11" s="25">
        <v>3.2464</v>
      </c>
      <c r="AN11" s="25">
        <v>8.0679999999999996</v>
      </c>
      <c r="AO11" s="25">
        <v>9.3800000000000008</v>
      </c>
      <c r="AP11" s="25">
        <v>10.443</v>
      </c>
      <c r="AQ11" s="25">
        <v>0.37540000000000001</v>
      </c>
      <c r="AR11" s="25">
        <v>5.1445999999999996</v>
      </c>
      <c r="AS11" s="25">
        <v>23.1326</v>
      </c>
      <c r="AU11" s="26">
        <v>40.106000000000002</v>
      </c>
      <c r="AV11" s="26">
        <v>7.2321</v>
      </c>
      <c r="AW11" s="26">
        <v>0.80740000000000001</v>
      </c>
      <c r="AX11" s="26">
        <v>2.64E-2</v>
      </c>
      <c r="AY11" s="26">
        <v>0.18840000000000001</v>
      </c>
      <c r="AZ11" s="26">
        <v>31.968499999999999</v>
      </c>
      <c r="BA11" s="26">
        <v>1.0723</v>
      </c>
      <c r="BB11" s="26">
        <v>4.6222000000000003</v>
      </c>
      <c r="BC11" s="26">
        <v>2.3033000000000001</v>
      </c>
      <c r="BD11" s="26">
        <v>1.2186999999999999</v>
      </c>
      <c r="BE11" s="26">
        <v>5.6000000000000001E-2</v>
      </c>
      <c r="BF11" s="26">
        <v>0.46400000000000002</v>
      </c>
      <c r="BG11" s="26">
        <v>0.4627</v>
      </c>
      <c r="BI11" s="27">
        <f t="shared" si="8"/>
        <v>1.0660960763975464</v>
      </c>
      <c r="BJ11" s="27">
        <f t="shared" si="0"/>
        <v>1.1963105239142158</v>
      </c>
      <c r="BK11" s="27">
        <f t="shared" si="0"/>
        <v>1.0539136735199406</v>
      </c>
      <c r="BL11" s="27">
        <f t="shared" si="0"/>
        <v>0.99651818181818186</v>
      </c>
      <c r="BM11" s="27">
        <f t="shared" si="0"/>
        <v>1.0229055732484074</v>
      </c>
      <c r="BN11" s="27">
        <f t="shared" si="0"/>
        <v>1.0589876753679404</v>
      </c>
      <c r="BO11" s="27">
        <f t="shared" si="0"/>
        <v>1.0259516553203392</v>
      </c>
      <c r="BP11" s="27">
        <f t="shared" si="0"/>
        <v>1.3227557202198086</v>
      </c>
      <c r="BQ11" s="27">
        <f t="shared" si="0"/>
        <v>0.96892458646290092</v>
      </c>
      <c r="BR11" s="27">
        <f t="shared" si="0"/>
        <v>1.3903325592844835</v>
      </c>
      <c r="BS11" s="27">
        <f t="shared" si="0"/>
        <v>0.96799017857142855</v>
      </c>
      <c r="BT11" s="27">
        <f t="shared" si="0"/>
        <v>0.9137931034482758</v>
      </c>
      <c r="BU11" s="27">
        <f t="shared" si="0"/>
        <v>0.97039118219148479</v>
      </c>
      <c r="BW11" s="19">
        <v>416985</v>
      </c>
      <c r="BX11" s="19">
        <v>76252.899999999994</v>
      </c>
      <c r="BY11" s="19">
        <v>15567.4</v>
      </c>
      <c r="BZ11" s="19">
        <v>73.2</v>
      </c>
      <c r="CA11" s="19">
        <v>349.4</v>
      </c>
      <c r="CB11" s="19">
        <v>57101.5</v>
      </c>
      <c r="CC11" s="19">
        <v>1587.3</v>
      </c>
      <c r="CD11" s="19">
        <v>36193</v>
      </c>
      <c r="CE11" s="19">
        <v>53281.2</v>
      </c>
      <c r="CF11" s="19">
        <v>5228</v>
      </c>
      <c r="CG11" s="19">
        <v>1114.8</v>
      </c>
      <c r="CH11" s="19">
        <v>159.69999999999999</v>
      </c>
      <c r="CI11" s="19">
        <v>8156.4</v>
      </c>
      <c r="CK11" s="19">
        <f t="shared" si="23"/>
        <v>420168.28571428574</v>
      </c>
      <c r="CL11" s="19">
        <f t="shared" si="1"/>
        <v>77610.858823529401</v>
      </c>
      <c r="CM11" s="19">
        <f t="shared" si="1"/>
        <v>22040.014893617023</v>
      </c>
      <c r="CN11" s="19">
        <f t="shared" si="1"/>
        <v>402.65</v>
      </c>
      <c r="CO11" s="19">
        <f t="shared" si="1"/>
        <v>582.13617021276593</v>
      </c>
      <c r="CP11" s="19">
        <f t="shared" si="1"/>
        <v>57425.385964912282</v>
      </c>
      <c r="CQ11" s="19">
        <f t="shared" si="1"/>
        <v>1828.55</v>
      </c>
      <c r="CR11" s="19">
        <f t="shared" si="1"/>
        <v>36838.6</v>
      </c>
      <c r="CS11" s="19">
        <f t="shared" si="1"/>
        <v>57101.5</v>
      </c>
      <c r="CT11" s="19">
        <f t="shared" si="1"/>
        <v>5570.75</v>
      </c>
      <c r="CU11" s="19">
        <f t="shared" si="1"/>
        <v>2877.9238095238097</v>
      </c>
      <c r="CV11" s="19">
        <f t="shared" si="1"/>
        <v>286.54444444444442</v>
      </c>
      <c r="CW11" s="19">
        <f t="shared" si="1"/>
        <v>9189.65</v>
      </c>
      <c r="CY11" s="19">
        <v>3793.7</v>
      </c>
      <c r="CZ11" s="19">
        <v>1650.6</v>
      </c>
      <c r="DA11" s="19">
        <v>6815.3</v>
      </c>
      <c r="DB11" s="19">
        <v>359.4</v>
      </c>
      <c r="DC11" s="19">
        <v>229.6</v>
      </c>
      <c r="DD11" s="19">
        <v>329.5</v>
      </c>
      <c r="DE11" s="19">
        <v>256.2</v>
      </c>
      <c r="DF11" s="19">
        <v>748.8</v>
      </c>
      <c r="DG11" s="19">
        <v>3986.7</v>
      </c>
      <c r="DH11" s="19">
        <v>396</v>
      </c>
      <c r="DI11" s="19">
        <v>1886.9</v>
      </c>
      <c r="DJ11" s="19">
        <v>156.4</v>
      </c>
      <c r="DK11" s="19">
        <v>1081.5</v>
      </c>
      <c r="DM11" s="19">
        <v>2369.4</v>
      </c>
      <c r="DN11" s="19">
        <v>1001.7</v>
      </c>
      <c r="DO11" s="19">
        <v>6083.2</v>
      </c>
      <c r="DP11" s="19">
        <v>299.5</v>
      </c>
      <c r="DQ11" s="19">
        <v>236.3</v>
      </c>
      <c r="DR11" s="19">
        <v>319.5</v>
      </c>
      <c r="DS11" s="19">
        <v>226.3</v>
      </c>
      <c r="DT11" s="19">
        <v>542.4</v>
      </c>
      <c r="DU11" s="19">
        <v>3653.9</v>
      </c>
      <c r="DV11" s="19">
        <v>289.5</v>
      </c>
      <c r="DW11" s="19">
        <v>1650.6</v>
      </c>
      <c r="DX11" s="19">
        <v>103.2</v>
      </c>
      <c r="DY11" s="19">
        <v>985</v>
      </c>
      <c r="EA11" s="19">
        <f t="shared" si="24"/>
        <v>3183.2857142857142</v>
      </c>
      <c r="EB11" s="19">
        <f t="shared" si="2"/>
        <v>1357.9588235294118</v>
      </c>
      <c r="EC11" s="19">
        <f t="shared" si="2"/>
        <v>6472.6148936170212</v>
      </c>
      <c r="ED11" s="19">
        <f t="shared" si="2"/>
        <v>329.45</v>
      </c>
      <c r="EE11" s="19">
        <f t="shared" si="2"/>
        <v>232.73617021276596</v>
      </c>
      <c r="EF11" s="19">
        <f t="shared" si="2"/>
        <v>323.88596491228071</v>
      </c>
      <c r="EG11" s="19">
        <f t="shared" si="2"/>
        <v>241.25</v>
      </c>
      <c r="EH11" s="19">
        <f t="shared" si="2"/>
        <v>645.59999999999991</v>
      </c>
      <c r="EI11" s="19">
        <f t="shared" si="2"/>
        <v>3820.3</v>
      </c>
      <c r="EJ11" s="19">
        <f t="shared" si="2"/>
        <v>342.75</v>
      </c>
      <c r="EK11" s="19">
        <f t="shared" si="2"/>
        <v>1763.1238095238095</v>
      </c>
      <c r="EL11" s="19">
        <f t="shared" si="2"/>
        <v>126.84444444444445</v>
      </c>
      <c r="EM11" s="19">
        <f t="shared" si="2"/>
        <v>1033.25</v>
      </c>
      <c r="EO11" s="26">
        <v>30.05</v>
      </c>
      <c r="EQ11" s="19">
        <v>10</v>
      </c>
      <c r="ER11" s="19">
        <v>30</v>
      </c>
      <c r="ES11" s="19">
        <v>20</v>
      </c>
      <c r="ET11" s="19">
        <v>50</v>
      </c>
      <c r="EU11" s="19">
        <v>30</v>
      </c>
      <c r="EV11" s="19">
        <v>30</v>
      </c>
      <c r="EW11" s="19">
        <v>30</v>
      </c>
      <c r="EX11" s="19">
        <v>30</v>
      </c>
      <c r="EY11" s="19">
        <v>20</v>
      </c>
      <c r="EZ11" s="19">
        <v>30</v>
      </c>
      <c r="FA11" s="19">
        <v>20</v>
      </c>
      <c r="FB11" s="19">
        <v>30</v>
      </c>
      <c r="FC11" s="19">
        <v>20</v>
      </c>
      <c r="FE11" s="25">
        <v>2.1</v>
      </c>
      <c r="FF11" s="25">
        <v>2.2999999999999998</v>
      </c>
      <c r="FG11" s="25">
        <v>2.2000000000000002</v>
      </c>
      <c r="FH11" s="25">
        <v>2.8</v>
      </c>
      <c r="FI11" s="25">
        <v>2.2000000000000002</v>
      </c>
      <c r="FJ11" s="25">
        <v>3.2</v>
      </c>
      <c r="FK11" s="25">
        <v>2.5</v>
      </c>
      <c r="FL11" s="25">
        <v>2.8</v>
      </c>
      <c r="FM11" s="25">
        <v>2.2000000000000002</v>
      </c>
      <c r="FN11" s="25">
        <v>2.8</v>
      </c>
      <c r="FO11" s="25">
        <v>2.2000000000000002</v>
      </c>
      <c r="FP11" s="25">
        <v>3.5</v>
      </c>
      <c r="FQ11" s="25">
        <v>2.2000000000000002</v>
      </c>
      <c r="FR11" s="25"/>
      <c r="FS11" s="25">
        <v>2.8</v>
      </c>
      <c r="FT11" s="25">
        <v>2.8</v>
      </c>
      <c r="FU11" s="25">
        <v>2.5</v>
      </c>
      <c r="FV11" s="25">
        <v>2.8</v>
      </c>
      <c r="FW11" s="25">
        <v>2.5</v>
      </c>
      <c r="FX11" s="25">
        <v>2.5</v>
      </c>
      <c r="FY11" s="25">
        <v>2.5</v>
      </c>
      <c r="FZ11" s="25">
        <v>2.8</v>
      </c>
      <c r="GA11" s="25">
        <v>2.2000000000000002</v>
      </c>
      <c r="GB11" s="25">
        <v>2.8</v>
      </c>
      <c r="GC11" s="25">
        <v>2</v>
      </c>
      <c r="GD11" s="25">
        <v>2.8</v>
      </c>
      <c r="GE11" s="25">
        <v>2.2000000000000002</v>
      </c>
      <c r="GG11" s="28">
        <v>560706</v>
      </c>
      <c r="GH11" s="28">
        <v>386426.8</v>
      </c>
      <c r="GI11" s="28">
        <v>1904278.9</v>
      </c>
      <c r="GJ11" s="28">
        <v>136666</v>
      </c>
      <c r="GK11" s="28">
        <v>151055.4</v>
      </c>
      <c r="GL11" s="28">
        <v>125939.4</v>
      </c>
      <c r="GM11" s="28">
        <v>48865.4</v>
      </c>
      <c r="GN11" s="28">
        <v>448639.5</v>
      </c>
      <c r="GO11" s="28">
        <v>568018.30000000005</v>
      </c>
      <c r="GP11" s="28">
        <v>50075.9</v>
      </c>
      <c r="GQ11" s="28">
        <v>296729</v>
      </c>
      <c r="GR11" s="28">
        <v>3095.5</v>
      </c>
      <c r="GS11" s="28">
        <v>35263.800000000003</v>
      </c>
      <c r="GU11" s="26">
        <v>25.21</v>
      </c>
      <c r="GV11" s="26">
        <v>19.399999999999999</v>
      </c>
      <c r="GW11" s="26">
        <v>59.19</v>
      </c>
      <c r="GX11" s="26">
        <v>41.39</v>
      </c>
      <c r="GY11" s="26">
        <v>56.02</v>
      </c>
      <c r="GZ11" s="26">
        <v>54.81</v>
      </c>
      <c r="HA11" s="26">
        <v>25.58</v>
      </c>
      <c r="HB11" s="26">
        <v>34.549999999999997</v>
      </c>
      <c r="HC11" s="26">
        <v>17.55</v>
      </c>
      <c r="HD11" s="26">
        <v>8.66</v>
      </c>
      <c r="HE11" s="26">
        <v>12.39</v>
      </c>
      <c r="HF11" s="26">
        <v>9.02</v>
      </c>
      <c r="HG11" s="26">
        <v>2</v>
      </c>
      <c r="HI11" s="27">
        <f t="shared" si="25"/>
        <v>2.0930799222335171E-2</v>
      </c>
      <c r="HJ11" s="27">
        <f t="shared" si="3"/>
        <v>9.8895174764527527E-3</v>
      </c>
      <c r="HK11" s="27">
        <f t="shared" si="3"/>
        <v>1.4423203277678206E-2</v>
      </c>
      <c r="HL11" s="27">
        <f t="shared" si="3"/>
        <v>1.8960244700493734E-2</v>
      </c>
      <c r="HM11" s="27">
        <f t="shared" si="3"/>
        <v>2.5859952502160544E-2</v>
      </c>
      <c r="HN11" s="27">
        <f t="shared" si="3"/>
        <v>3.7062826742547003E-2</v>
      </c>
      <c r="HO11" s="27">
        <f t="shared" si="3"/>
        <v>3.7274602994257569E-2</v>
      </c>
      <c r="HP11" s="27">
        <f t="shared" si="3"/>
        <v>1.1565524686838382E-2</v>
      </c>
      <c r="HQ11" s="27">
        <f t="shared" si="3"/>
        <v>1.0126340351011875E-2</v>
      </c>
      <c r="HR11" s="27">
        <f t="shared" si="3"/>
        <v>1.989069420149148E-2</v>
      </c>
      <c r="HS11" s="27">
        <f t="shared" si="3"/>
        <v>9.2880102491553485E-3</v>
      </c>
      <c r="HT11" s="27">
        <f t="shared" si="3"/>
        <v>0.13400244346977874</v>
      </c>
      <c r="HU11" s="27">
        <f t="shared" si="3"/>
        <v>9.6816516162594787E-3</v>
      </c>
      <c r="HW11" s="27">
        <f t="shared" si="9"/>
        <v>4.477725877634163E-2</v>
      </c>
      <c r="HX11" s="27">
        <f t="shared" si="10"/>
        <v>1.8686243271757476E-2</v>
      </c>
      <c r="HY11" s="27">
        <f t="shared" si="11"/>
        <v>2.4065114668806089E-2</v>
      </c>
      <c r="HZ11" s="27">
        <f t="shared" si="12"/>
        <v>2.7712293654241642E-2</v>
      </c>
      <c r="IA11" s="27">
        <f t="shared" si="13"/>
        <v>3.804257612592838E-2</v>
      </c>
      <c r="IB11" s="27">
        <f t="shared" si="14"/>
        <v>4.7681326604286721E-2</v>
      </c>
      <c r="IC11" s="27">
        <f t="shared" si="15"/>
        <v>4.812896738618537E-2</v>
      </c>
      <c r="ID11" s="27">
        <f t="shared" si="16"/>
        <v>1.9179109588184091E-2</v>
      </c>
      <c r="IE11" s="27">
        <f t="shared" si="17"/>
        <v>1.4168775419135816E-2</v>
      </c>
      <c r="IF11" s="27">
        <f t="shared" si="18"/>
        <v>2.6812059062784468E-2</v>
      </c>
      <c r="IG11" s="27">
        <f t="shared" si="19"/>
        <v>1.1188337146132531E-2</v>
      </c>
      <c r="IH11" s="27"/>
      <c r="II11" s="27"/>
      <c r="IK11" s="27">
        <f t="shared" si="26"/>
        <v>2.8464785620711326E-3</v>
      </c>
      <c r="IL11" s="27">
        <f t="shared" si="20"/>
        <v>3.8814016589993508E-3</v>
      </c>
      <c r="IM11" s="27">
        <f t="shared" si="4"/>
        <v>1.3991533509798619E-2</v>
      </c>
      <c r="IN11" s="27">
        <f t="shared" si="4"/>
        <v>0.30155524180795901</v>
      </c>
      <c r="IO11" s="27">
        <f t="shared" si="4"/>
        <v>8.6047651600418593E-2</v>
      </c>
      <c r="IP11" s="27">
        <f t="shared" si="4"/>
        <v>4.4324400893978634E-3</v>
      </c>
      <c r="IQ11" s="27">
        <f t="shared" si="4"/>
        <v>3.0187163676221391E-2</v>
      </c>
      <c r="IR11" s="27">
        <f t="shared" si="4"/>
        <v>5.6339978234020626E-3</v>
      </c>
      <c r="IS11" s="27">
        <f t="shared" si="4"/>
        <v>5.9755120953644486E-3</v>
      </c>
      <c r="IT11" s="27">
        <f t="shared" si="4"/>
        <v>1.5491870434756548E-2</v>
      </c>
      <c r="IU11" s="27">
        <f t="shared" si="4"/>
        <v>7.8826785407903027E-2</v>
      </c>
      <c r="IV11" s="27">
        <f t="shared" si="4"/>
        <v>0.13408852641123192</v>
      </c>
      <c r="IW11" s="27">
        <f t="shared" si="4"/>
        <v>1.5990104585199932E-2</v>
      </c>
    </row>
    <row r="12" spans="1:257">
      <c r="A12" s="21">
        <v>10</v>
      </c>
      <c r="B12" s="19" t="s">
        <v>173</v>
      </c>
      <c r="C12" s="22" t="s">
        <v>174</v>
      </c>
      <c r="D12" s="19">
        <v>1</v>
      </c>
      <c r="E12" s="19">
        <v>10</v>
      </c>
      <c r="G12" s="23">
        <v>41218</v>
      </c>
      <c r="H12" s="24">
        <v>0.69398148148148142</v>
      </c>
      <c r="I12" s="24"/>
      <c r="J12" s="25">
        <v>29.173999999999999</v>
      </c>
      <c r="K12" s="25">
        <v>-46.197000000000003</v>
      </c>
      <c r="L12" s="25">
        <v>10.457000000000001</v>
      </c>
      <c r="M12" s="26">
        <f t="shared" si="5"/>
        <v>62.022598392988478</v>
      </c>
      <c r="O12" s="26">
        <v>42.331120579999997</v>
      </c>
      <c r="P12" s="26">
        <v>8.55169596</v>
      </c>
      <c r="Q12" s="26">
        <v>0.82923952999999984</v>
      </c>
      <c r="R12" s="26">
        <v>2.4846520000000004E-2</v>
      </c>
      <c r="S12" s="26">
        <v>0.22213760999999999</v>
      </c>
      <c r="T12" s="26">
        <v>34.063947000000006</v>
      </c>
      <c r="U12" s="26">
        <v>0.98262602999999993</v>
      </c>
      <c r="V12" s="26">
        <v>6.0377610699999993</v>
      </c>
      <c r="W12" s="26">
        <v>2.2569095999999997</v>
      </c>
      <c r="X12" s="26">
        <v>1.6768746799999998</v>
      </c>
      <c r="Y12" s="26">
        <v>6.3844329999999991E-2</v>
      </c>
      <c r="Z12" s="26">
        <v>0.53299999999999992</v>
      </c>
      <c r="AA12" s="26">
        <v>0.51800000000000002</v>
      </c>
      <c r="AB12" s="26">
        <f t="shared" si="21"/>
        <v>98.092002909999991</v>
      </c>
      <c r="AC12" s="26">
        <f t="shared" si="22"/>
        <v>0.22443153633990226</v>
      </c>
      <c r="AD12" s="26">
        <f t="shared" si="6"/>
        <v>0.11688210373111595</v>
      </c>
      <c r="AE12" s="26">
        <f t="shared" si="7"/>
        <v>97.750689269928969</v>
      </c>
      <c r="AG12" s="25">
        <v>73.623999999999995</v>
      </c>
      <c r="AH12" s="25">
        <v>19.489999999999998</v>
      </c>
      <c r="AI12" s="25">
        <v>0.79790000000000005</v>
      </c>
      <c r="AJ12" s="25">
        <v>4.1000000000000002E-2</v>
      </c>
      <c r="AK12" s="25">
        <v>0.26350000000000001</v>
      </c>
      <c r="AL12" s="25">
        <v>45.622999999999998</v>
      </c>
      <c r="AM12" s="25">
        <v>2.8980999999999999</v>
      </c>
      <c r="AN12" s="25">
        <v>7.9550000000000001</v>
      </c>
      <c r="AO12" s="25">
        <v>9.4870000000000001</v>
      </c>
      <c r="AP12" s="25">
        <v>10.311</v>
      </c>
      <c r="AQ12" s="25">
        <v>0.44929999999999998</v>
      </c>
      <c r="AR12" s="25">
        <v>6.4843999999999999</v>
      </c>
      <c r="AS12" s="25">
        <v>26.721699999999998</v>
      </c>
      <c r="AU12" s="26">
        <v>39.704799999999999</v>
      </c>
      <c r="AV12" s="26">
        <v>7.1430999999999996</v>
      </c>
      <c r="AW12" s="26">
        <v>0.78790000000000004</v>
      </c>
      <c r="AX12" s="26">
        <v>2.4799999999999999E-2</v>
      </c>
      <c r="AY12" s="26">
        <v>0.21709999999999999</v>
      </c>
      <c r="AZ12" s="26">
        <v>32.168799999999997</v>
      </c>
      <c r="BA12" s="26">
        <v>0.95720000000000005</v>
      </c>
      <c r="BB12" s="26">
        <v>4.5574000000000003</v>
      </c>
      <c r="BC12" s="26">
        <v>2.3296000000000001</v>
      </c>
      <c r="BD12" s="26">
        <v>1.2033</v>
      </c>
      <c r="BE12" s="26">
        <v>6.7000000000000004E-2</v>
      </c>
      <c r="BF12" s="26">
        <v>0.58489999999999998</v>
      </c>
      <c r="BG12" s="26">
        <v>0.53439999999999999</v>
      </c>
      <c r="BI12" s="27">
        <f t="shared" si="8"/>
        <v>1.0661461732586488</v>
      </c>
      <c r="BJ12" s="27">
        <f t="shared" si="0"/>
        <v>1.1971967297111898</v>
      </c>
      <c r="BK12" s="27">
        <f t="shared" si="0"/>
        <v>1.0524679908617842</v>
      </c>
      <c r="BL12" s="27">
        <f t="shared" si="0"/>
        <v>1.0018758064516131</v>
      </c>
      <c r="BM12" s="27">
        <f t="shared" si="0"/>
        <v>1.0232040994933211</v>
      </c>
      <c r="BN12" s="27">
        <f t="shared" si="0"/>
        <v>1.0589125798910748</v>
      </c>
      <c r="BO12" s="27">
        <f t="shared" si="0"/>
        <v>1.026562923109068</v>
      </c>
      <c r="BP12" s="27">
        <f t="shared" si="0"/>
        <v>1.3248257932154297</v>
      </c>
      <c r="BQ12" s="27">
        <f t="shared" si="0"/>
        <v>0.96879704670329658</v>
      </c>
      <c r="BR12" s="27">
        <f t="shared" si="0"/>
        <v>1.3935632676805449</v>
      </c>
      <c r="BS12" s="27">
        <f t="shared" si="0"/>
        <v>0.95290044776119387</v>
      </c>
      <c r="BT12" s="27">
        <f t="shared" si="0"/>
        <v>0.91126688322790206</v>
      </c>
      <c r="BU12" s="27">
        <f t="shared" si="0"/>
        <v>0.96931137724550909</v>
      </c>
      <c r="BW12" s="19">
        <v>412814.4</v>
      </c>
      <c r="BX12" s="19">
        <v>75316</v>
      </c>
      <c r="BY12" s="19">
        <v>15193</v>
      </c>
      <c r="BZ12" s="19">
        <v>73.2</v>
      </c>
      <c r="CA12" s="19">
        <v>402.5</v>
      </c>
      <c r="CB12" s="19">
        <v>57458.400000000001</v>
      </c>
      <c r="CC12" s="19">
        <v>1417.2</v>
      </c>
      <c r="CD12" s="19">
        <v>35688.6</v>
      </c>
      <c r="CE12" s="19">
        <v>53888.9</v>
      </c>
      <c r="CF12" s="19">
        <v>5163</v>
      </c>
      <c r="CG12" s="19">
        <v>1334</v>
      </c>
      <c r="CH12" s="19">
        <v>199.6</v>
      </c>
      <c r="CI12" s="19">
        <v>9424.5</v>
      </c>
      <c r="CK12" s="19">
        <f t="shared" si="23"/>
        <v>416054.54285714286</v>
      </c>
      <c r="CL12" s="19">
        <f t="shared" si="1"/>
        <v>76664.262745098036</v>
      </c>
      <c r="CM12" s="19">
        <f t="shared" si="1"/>
        <v>21563.070212765957</v>
      </c>
      <c r="CN12" s="19">
        <f t="shared" si="1"/>
        <v>392.59999999999997</v>
      </c>
      <c r="CO12" s="19">
        <f t="shared" si="1"/>
        <v>595.17872340425538</v>
      </c>
      <c r="CP12" s="19">
        <f t="shared" si="1"/>
        <v>57799.314035087722</v>
      </c>
      <c r="CQ12" s="19">
        <f t="shared" si="1"/>
        <v>1663.3500000000001</v>
      </c>
      <c r="CR12" s="19">
        <f t="shared" si="1"/>
        <v>36355.599999999999</v>
      </c>
      <c r="CS12" s="19">
        <f t="shared" si="1"/>
        <v>57702.950000000004</v>
      </c>
      <c r="CT12" s="19">
        <f t="shared" si="1"/>
        <v>5507.3</v>
      </c>
      <c r="CU12" s="19">
        <f t="shared" si="1"/>
        <v>3013.361904761905</v>
      </c>
      <c r="CV12" s="19">
        <f t="shared" si="1"/>
        <v>326.02222222222224</v>
      </c>
      <c r="CW12" s="19">
        <f t="shared" si="1"/>
        <v>10568.85</v>
      </c>
      <c r="CY12" s="19">
        <v>3759.1</v>
      </c>
      <c r="CZ12" s="19">
        <v>1510.3</v>
      </c>
      <c r="DA12" s="19">
        <v>6703.3</v>
      </c>
      <c r="DB12" s="19">
        <v>319.39999999999998</v>
      </c>
      <c r="DC12" s="19">
        <v>212.9</v>
      </c>
      <c r="DD12" s="19">
        <v>402.5</v>
      </c>
      <c r="DE12" s="19">
        <v>262.8</v>
      </c>
      <c r="DF12" s="19">
        <v>801.7</v>
      </c>
      <c r="DG12" s="19">
        <v>3958.8</v>
      </c>
      <c r="DH12" s="19">
        <v>385.9</v>
      </c>
      <c r="DI12" s="19">
        <v>1839.7</v>
      </c>
      <c r="DJ12" s="19">
        <v>159.69999999999999</v>
      </c>
      <c r="DK12" s="19">
        <v>1227.5</v>
      </c>
      <c r="DM12" s="19">
        <v>2548.1999999999998</v>
      </c>
      <c r="DN12" s="19">
        <v>1151</v>
      </c>
      <c r="DO12" s="19">
        <v>5991.4</v>
      </c>
      <c r="DP12" s="19">
        <v>319.39999999999998</v>
      </c>
      <c r="DQ12" s="19">
        <v>169.7</v>
      </c>
      <c r="DR12" s="19">
        <v>292.8</v>
      </c>
      <c r="DS12" s="19">
        <v>229.5</v>
      </c>
      <c r="DT12" s="19">
        <v>532.29999999999995</v>
      </c>
      <c r="DU12" s="19">
        <v>3669.3</v>
      </c>
      <c r="DV12" s="19">
        <v>302.7</v>
      </c>
      <c r="DW12" s="19">
        <v>1533.6</v>
      </c>
      <c r="DX12" s="19">
        <v>99.8</v>
      </c>
      <c r="DY12" s="19">
        <v>1061.2</v>
      </c>
      <c r="EA12" s="19">
        <f t="shared" si="24"/>
        <v>3240.1428571428569</v>
      </c>
      <c r="EB12" s="19">
        <f t="shared" si="2"/>
        <v>1348.2627450980392</v>
      </c>
      <c r="EC12" s="19">
        <f t="shared" si="2"/>
        <v>6370.070212765957</v>
      </c>
      <c r="ED12" s="19">
        <f t="shared" si="2"/>
        <v>319.39999999999998</v>
      </c>
      <c r="EE12" s="19">
        <f t="shared" si="2"/>
        <v>192.67872340425532</v>
      </c>
      <c r="EF12" s="19">
        <f t="shared" si="2"/>
        <v>340.9140350877193</v>
      </c>
      <c r="EG12" s="19">
        <f t="shared" si="2"/>
        <v>246.15</v>
      </c>
      <c r="EH12" s="19">
        <f t="shared" si="2"/>
        <v>667</v>
      </c>
      <c r="EI12" s="19">
        <f t="shared" si="2"/>
        <v>3814.05</v>
      </c>
      <c r="EJ12" s="19">
        <f t="shared" si="2"/>
        <v>344.29999999999995</v>
      </c>
      <c r="EK12" s="19">
        <f t="shared" si="2"/>
        <v>1679.3619047619047</v>
      </c>
      <c r="EL12" s="19">
        <f t="shared" si="2"/>
        <v>126.42222222222222</v>
      </c>
      <c r="EM12" s="19">
        <f t="shared" si="2"/>
        <v>1144.3499999999999</v>
      </c>
      <c r="EO12" s="26">
        <v>30.06</v>
      </c>
      <c r="EQ12" s="19">
        <v>10</v>
      </c>
      <c r="ER12" s="19">
        <v>30</v>
      </c>
      <c r="ES12" s="19">
        <v>20</v>
      </c>
      <c r="ET12" s="19">
        <v>50</v>
      </c>
      <c r="EU12" s="19">
        <v>30</v>
      </c>
      <c r="EV12" s="19">
        <v>30</v>
      </c>
      <c r="EW12" s="19">
        <v>30</v>
      </c>
      <c r="EX12" s="19">
        <v>30</v>
      </c>
      <c r="EY12" s="19">
        <v>20</v>
      </c>
      <c r="EZ12" s="19">
        <v>30</v>
      </c>
      <c r="FA12" s="19">
        <v>20</v>
      </c>
      <c r="FB12" s="19">
        <v>30</v>
      </c>
      <c r="FC12" s="19">
        <v>20</v>
      </c>
      <c r="FE12" s="25">
        <v>2.1</v>
      </c>
      <c r="FF12" s="25">
        <v>2.2999999999999998</v>
      </c>
      <c r="FG12" s="25">
        <v>2.2000000000000002</v>
      </c>
      <c r="FH12" s="25">
        <v>2.8</v>
      </c>
      <c r="FI12" s="25">
        <v>2.2000000000000002</v>
      </c>
      <c r="FJ12" s="25">
        <v>3.2</v>
      </c>
      <c r="FK12" s="25">
        <v>2.5</v>
      </c>
      <c r="FL12" s="25">
        <v>2.8</v>
      </c>
      <c r="FM12" s="25">
        <v>2.2000000000000002</v>
      </c>
      <c r="FN12" s="25">
        <v>2.8</v>
      </c>
      <c r="FO12" s="25">
        <v>2.2000000000000002</v>
      </c>
      <c r="FP12" s="25">
        <v>3.5</v>
      </c>
      <c r="FQ12" s="25">
        <v>2.2000000000000002</v>
      </c>
      <c r="FR12" s="25"/>
      <c r="FS12" s="25">
        <v>2.8</v>
      </c>
      <c r="FT12" s="25">
        <v>2.8</v>
      </c>
      <c r="FU12" s="25">
        <v>2.5</v>
      </c>
      <c r="FV12" s="25">
        <v>2.8</v>
      </c>
      <c r="FW12" s="25">
        <v>2.5</v>
      </c>
      <c r="FX12" s="25">
        <v>2.5</v>
      </c>
      <c r="FY12" s="25">
        <v>2.5</v>
      </c>
      <c r="FZ12" s="25">
        <v>2.8</v>
      </c>
      <c r="GA12" s="25">
        <v>2.2000000000000002</v>
      </c>
      <c r="GB12" s="25">
        <v>2.8</v>
      </c>
      <c r="GC12" s="25">
        <v>2</v>
      </c>
      <c r="GD12" s="25">
        <v>2.8</v>
      </c>
      <c r="GE12" s="25">
        <v>2.2000000000000002</v>
      </c>
      <c r="GG12" s="28">
        <v>560706</v>
      </c>
      <c r="GH12" s="28">
        <v>386426.8</v>
      </c>
      <c r="GI12" s="28">
        <v>1904278.9</v>
      </c>
      <c r="GJ12" s="28">
        <v>136666</v>
      </c>
      <c r="GK12" s="28">
        <v>151055.4</v>
      </c>
      <c r="GL12" s="28">
        <v>125939.4</v>
      </c>
      <c r="GM12" s="28">
        <v>48865.4</v>
      </c>
      <c r="GN12" s="28">
        <v>448639.5</v>
      </c>
      <c r="GO12" s="28">
        <v>568018.30000000005</v>
      </c>
      <c r="GP12" s="28">
        <v>50075.9</v>
      </c>
      <c r="GQ12" s="28">
        <v>296729</v>
      </c>
      <c r="GR12" s="28">
        <v>3095.5</v>
      </c>
      <c r="GS12" s="28">
        <v>35263.800000000003</v>
      </c>
      <c r="GU12" s="26">
        <v>25.21</v>
      </c>
      <c r="GV12" s="26">
        <v>19.399999999999999</v>
      </c>
      <c r="GW12" s="26">
        <v>59.19</v>
      </c>
      <c r="GX12" s="26">
        <v>41.39</v>
      </c>
      <c r="GY12" s="26">
        <v>56.02</v>
      </c>
      <c r="GZ12" s="26">
        <v>54.81</v>
      </c>
      <c r="HA12" s="26">
        <v>25.58</v>
      </c>
      <c r="HB12" s="26">
        <v>34.549999999999997</v>
      </c>
      <c r="HC12" s="26">
        <v>17.55</v>
      </c>
      <c r="HD12" s="26">
        <v>8.66</v>
      </c>
      <c r="HE12" s="26">
        <v>12.39</v>
      </c>
      <c r="HF12" s="26">
        <v>9.02</v>
      </c>
      <c r="HG12" s="26">
        <v>2</v>
      </c>
      <c r="HI12" s="27">
        <f t="shared" si="25"/>
        <v>2.1114375382127272E-2</v>
      </c>
      <c r="HJ12" s="27">
        <f t="shared" si="3"/>
        <v>9.8598070790309293E-3</v>
      </c>
      <c r="HK12" s="27">
        <f t="shared" si="3"/>
        <v>1.4286490515960371E-2</v>
      </c>
      <c r="HL12" s="27">
        <f t="shared" si="3"/>
        <v>1.8766057831272057E-2</v>
      </c>
      <c r="HM12" s="27">
        <f t="shared" si="3"/>
        <v>2.3532449636822321E-2</v>
      </c>
      <c r="HN12" s="27">
        <f t="shared" si="3"/>
        <v>3.8015601591140216E-2</v>
      </c>
      <c r="HO12" s="27">
        <f t="shared" si="3"/>
        <v>3.7667406046886925E-2</v>
      </c>
      <c r="HP12" s="27">
        <f t="shared" si="3"/>
        <v>1.1772084550286216E-2</v>
      </c>
      <c r="HQ12" s="27">
        <f t="shared" si="3"/>
        <v>1.0115038891848423E-2</v>
      </c>
      <c r="HR12" s="27">
        <f t="shared" si="3"/>
        <v>1.9978619118944226E-2</v>
      </c>
      <c r="HS12" s="27">
        <f t="shared" si="3"/>
        <v>8.9219083909765646E-3</v>
      </c>
      <c r="HT12" s="27">
        <f t="shared" si="3"/>
        <v>0.13338720238712728</v>
      </c>
      <c r="HU12" s="27">
        <f t="shared" si="3"/>
        <v>1.0175843047534076E-2</v>
      </c>
      <c r="HW12" s="27">
        <f t="shared" si="9"/>
        <v>4.516998325498487E-2</v>
      </c>
      <c r="HX12" s="27">
        <f t="shared" si="10"/>
        <v>1.863010547582894E-2</v>
      </c>
      <c r="HY12" s="27">
        <f t="shared" si="11"/>
        <v>2.3837009425879879E-2</v>
      </c>
      <c r="HZ12" s="27">
        <f t="shared" si="12"/>
        <v>2.7428470126187238E-2</v>
      </c>
      <c r="IA12" s="27">
        <f t="shared" si="13"/>
        <v>3.4618586660729318E-2</v>
      </c>
      <c r="IB12" s="27">
        <f t="shared" si="14"/>
        <v>4.890707144700189E-2</v>
      </c>
      <c r="IC12" s="27">
        <f t="shared" si="15"/>
        <v>4.8636154687740393E-2</v>
      </c>
      <c r="ID12" s="27">
        <f t="shared" si="16"/>
        <v>1.9521647809739633E-2</v>
      </c>
      <c r="IE12" s="27">
        <f t="shared" si="17"/>
        <v>1.4152962417474314E-2</v>
      </c>
      <c r="IF12" s="27">
        <f t="shared" si="18"/>
        <v>2.6930579213763246E-2</v>
      </c>
      <c r="IG12" s="27">
        <f t="shared" si="19"/>
        <v>1.0747330847770369E-2</v>
      </c>
      <c r="IH12" s="27"/>
      <c r="II12" s="27"/>
      <c r="IK12" s="27">
        <f t="shared" si="26"/>
        <v>2.860950559287736E-3</v>
      </c>
      <c r="IL12" s="27">
        <f t="shared" si="20"/>
        <v>3.9051687604293177E-3</v>
      </c>
      <c r="IM12" s="27">
        <f t="shared" si="4"/>
        <v>1.4187532145136288E-2</v>
      </c>
      <c r="IN12" s="27">
        <f t="shared" si="4"/>
        <v>0.29733732191535162</v>
      </c>
      <c r="IO12" s="27">
        <f t="shared" si="4"/>
        <v>7.3434953121232577E-2</v>
      </c>
      <c r="IP12" s="27">
        <f t="shared" si="4"/>
        <v>4.4190582034018874E-3</v>
      </c>
      <c r="IQ12" s="27">
        <f t="shared" si="4"/>
        <v>3.2469348324107389E-2</v>
      </c>
      <c r="IR12" s="27">
        <f t="shared" si="4"/>
        <v>5.6773913304285287E-3</v>
      </c>
      <c r="IS12" s="27">
        <f t="shared" si="4"/>
        <v>5.9359299798337657E-3</v>
      </c>
      <c r="IT12" s="27">
        <f t="shared" si="4"/>
        <v>1.5601992869667777E-2</v>
      </c>
      <c r="IU12" s="27">
        <f t="shared" si="4"/>
        <v>6.6228845078179124E-2</v>
      </c>
      <c r="IV12" s="27">
        <f t="shared" si="4"/>
        <v>0.11221915069157228</v>
      </c>
      <c r="IW12" s="27">
        <f t="shared" si="4"/>
        <v>1.4810508668958592E-2</v>
      </c>
    </row>
    <row r="13" spans="1:257">
      <c r="A13" s="21">
        <v>11</v>
      </c>
      <c r="B13" s="19" t="s">
        <v>173</v>
      </c>
      <c r="C13" s="22" t="s">
        <v>174</v>
      </c>
      <c r="D13" s="19">
        <v>1</v>
      </c>
      <c r="E13" s="19">
        <v>11</v>
      </c>
      <c r="G13" s="23">
        <v>41218</v>
      </c>
      <c r="H13" s="24">
        <v>0.69700231481481489</v>
      </c>
      <c r="I13" s="24"/>
      <c r="J13" s="25">
        <v>29.18</v>
      </c>
      <c r="K13" s="25">
        <v>-46.198999999999998</v>
      </c>
      <c r="L13" s="25">
        <v>10.457000000000001</v>
      </c>
      <c r="M13" s="26">
        <f t="shared" si="5"/>
        <v>68.347153713323976</v>
      </c>
      <c r="O13" s="26">
        <v>42.649882240000004</v>
      </c>
      <c r="P13" s="26">
        <v>9.0146136600000002</v>
      </c>
      <c r="Q13" s="26">
        <v>0.89097366</v>
      </c>
      <c r="R13" s="26">
        <v>1.9000279999999998E-2</v>
      </c>
      <c r="S13" s="26">
        <v>0.20301317999999999</v>
      </c>
      <c r="T13" s="26">
        <v>33.855533999999999</v>
      </c>
      <c r="U13" s="26">
        <v>1.0304015399999997</v>
      </c>
      <c r="V13" s="26">
        <v>5.9498727599999999</v>
      </c>
      <c r="W13" s="26">
        <v>2.3058816000000002</v>
      </c>
      <c r="X13" s="26">
        <v>1.74831709</v>
      </c>
      <c r="Y13" s="26">
        <v>5.7821280000000003E-2</v>
      </c>
      <c r="Z13" s="26">
        <v>0.51100000000000001</v>
      </c>
      <c r="AA13" s="26">
        <v>0.47899999999999998</v>
      </c>
      <c r="AB13" s="26">
        <f t="shared" si="21"/>
        <v>98.715311290000017</v>
      </c>
      <c r="AC13" s="26">
        <f t="shared" si="22"/>
        <v>0.215167945721745</v>
      </c>
      <c r="AD13" s="26">
        <f t="shared" si="6"/>
        <v>0.10808209978224814</v>
      </c>
      <c r="AE13" s="26">
        <f t="shared" si="7"/>
        <v>98.39206124449602</v>
      </c>
      <c r="AG13" s="25">
        <v>74.143000000000001</v>
      </c>
      <c r="AH13" s="25">
        <v>20.585000000000001</v>
      </c>
      <c r="AI13" s="25">
        <v>0.85699999999999998</v>
      </c>
      <c r="AJ13" s="25">
        <v>3.0300000000000001E-2</v>
      </c>
      <c r="AK13" s="25">
        <v>0.24110000000000001</v>
      </c>
      <c r="AL13" s="25">
        <v>45.35</v>
      </c>
      <c r="AM13" s="25">
        <v>3.0377999999999998</v>
      </c>
      <c r="AN13" s="25">
        <v>7.8550000000000004</v>
      </c>
      <c r="AO13" s="25">
        <v>9.6950000000000003</v>
      </c>
      <c r="AP13" s="25">
        <v>10.788</v>
      </c>
      <c r="AQ13" s="25">
        <v>0.40460000000000002</v>
      </c>
      <c r="AR13" s="25">
        <v>6.2275</v>
      </c>
      <c r="AS13" s="25">
        <v>24.679200000000002</v>
      </c>
      <c r="AU13" s="26">
        <v>39.9846</v>
      </c>
      <c r="AV13" s="26">
        <v>7.5444000000000004</v>
      </c>
      <c r="AW13" s="26">
        <v>0.84630000000000005</v>
      </c>
      <c r="AX13" s="26">
        <v>1.83E-2</v>
      </c>
      <c r="AY13" s="26">
        <v>0.19869999999999999</v>
      </c>
      <c r="AZ13" s="26">
        <v>31.976299999999998</v>
      </c>
      <c r="BA13" s="26">
        <v>1.0034000000000001</v>
      </c>
      <c r="BB13" s="26">
        <v>4.5000999999999998</v>
      </c>
      <c r="BC13" s="26">
        <v>2.3807</v>
      </c>
      <c r="BD13" s="26">
        <v>1.2589999999999999</v>
      </c>
      <c r="BE13" s="26">
        <v>6.0400000000000002E-2</v>
      </c>
      <c r="BF13" s="26">
        <v>0.56169999999999998</v>
      </c>
      <c r="BG13" s="26">
        <v>0.49359999999999998</v>
      </c>
      <c r="BI13" s="27">
        <f t="shared" si="8"/>
        <v>1.0666577192219004</v>
      </c>
      <c r="BJ13" s="27">
        <f t="shared" si="0"/>
        <v>1.1948748290122475</v>
      </c>
      <c r="BK13" s="27">
        <f t="shared" si="0"/>
        <v>1.0527870258773484</v>
      </c>
      <c r="BL13" s="27">
        <f t="shared" si="0"/>
        <v>1.0382666666666664</v>
      </c>
      <c r="BM13" s="27">
        <f t="shared" si="0"/>
        <v>1.0217069954705587</v>
      </c>
      <c r="BN13" s="27">
        <f t="shared" si="0"/>
        <v>1.0587695887266506</v>
      </c>
      <c r="BO13" s="27">
        <f t="shared" si="0"/>
        <v>1.0269100458441296</v>
      </c>
      <c r="BP13" s="27">
        <f t="shared" si="0"/>
        <v>1.3221645652318839</v>
      </c>
      <c r="BQ13" s="27">
        <f t="shared" si="0"/>
        <v>0.96857294073171762</v>
      </c>
      <c r="BR13" s="27">
        <f t="shared" si="0"/>
        <v>1.3886553534551231</v>
      </c>
      <c r="BS13" s="27">
        <f t="shared" si="0"/>
        <v>0.95730596026490067</v>
      </c>
      <c r="BT13" s="27">
        <f t="shared" si="0"/>
        <v>0.90973829446323662</v>
      </c>
      <c r="BU13" s="27">
        <f t="shared" si="0"/>
        <v>0.97042139384116688</v>
      </c>
      <c r="BW13" s="19">
        <v>415723.3</v>
      </c>
      <c r="BX13" s="19">
        <v>79547.7</v>
      </c>
      <c r="BY13" s="19">
        <v>16318.6</v>
      </c>
      <c r="BZ13" s="19">
        <v>56.5</v>
      </c>
      <c r="CA13" s="19">
        <v>369.1</v>
      </c>
      <c r="CB13" s="19">
        <v>57113.4</v>
      </c>
      <c r="CC13" s="19">
        <v>1483.2</v>
      </c>
      <c r="CD13" s="19">
        <v>35241.1</v>
      </c>
      <c r="CE13" s="19">
        <v>55068.2</v>
      </c>
      <c r="CF13" s="19">
        <v>5400.7</v>
      </c>
      <c r="CG13" s="19">
        <v>1200.5</v>
      </c>
      <c r="CH13" s="19">
        <v>192.9</v>
      </c>
      <c r="CI13" s="19">
        <v>8703</v>
      </c>
      <c r="CK13" s="19">
        <f t="shared" si="23"/>
        <v>419153.39999999997</v>
      </c>
      <c r="CL13" s="19">
        <f t="shared" si="1"/>
        <v>80898.268627450976</v>
      </c>
      <c r="CM13" s="19">
        <f t="shared" si="1"/>
        <v>22673.259574468088</v>
      </c>
      <c r="CN13" s="19">
        <f t="shared" si="1"/>
        <v>375.75</v>
      </c>
      <c r="CO13" s="19">
        <f t="shared" si="1"/>
        <v>608.44255319148942</v>
      </c>
      <c r="CP13" s="19">
        <f t="shared" si="1"/>
        <v>57469.69473684211</v>
      </c>
      <c r="CQ13" s="19">
        <f t="shared" si="1"/>
        <v>1704.3500000000001</v>
      </c>
      <c r="CR13" s="19">
        <f t="shared" si="1"/>
        <v>35927.799999999996</v>
      </c>
      <c r="CS13" s="19">
        <f t="shared" si="1"/>
        <v>58955.799999999996</v>
      </c>
      <c r="CT13" s="19">
        <f t="shared" si="1"/>
        <v>5744.9</v>
      </c>
      <c r="CU13" s="19">
        <f t="shared" si="1"/>
        <v>2911.5523809523811</v>
      </c>
      <c r="CV13" s="19">
        <f t="shared" si="1"/>
        <v>335.54444444444448</v>
      </c>
      <c r="CW13" s="19">
        <f t="shared" si="1"/>
        <v>9843.65</v>
      </c>
      <c r="CY13" s="19">
        <v>4117.1000000000004</v>
      </c>
      <c r="CZ13" s="19">
        <v>1629.5</v>
      </c>
      <c r="DA13" s="19">
        <v>6737.6</v>
      </c>
      <c r="DB13" s="19">
        <v>345.9</v>
      </c>
      <c r="DC13" s="19">
        <v>262.7</v>
      </c>
      <c r="DD13" s="19">
        <v>382.4</v>
      </c>
      <c r="DE13" s="19">
        <v>276</v>
      </c>
      <c r="DF13" s="19">
        <v>798.1</v>
      </c>
      <c r="DG13" s="19">
        <v>4010.6</v>
      </c>
      <c r="DH13" s="19">
        <v>389.1</v>
      </c>
      <c r="DI13" s="19">
        <v>1928.8</v>
      </c>
      <c r="DJ13" s="19">
        <v>129.69999999999999</v>
      </c>
      <c r="DK13" s="19">
        <v>1187.2</v>
      </c>
      <c r="DM13" s="19">
        <v>2514.1</v>
      </c>
      <c r="DN13" s="19">
        <v>1011</v>
      </c>
      <c r="DO13" s="19">
        <v>5919.5</v>
      </c>
      <c r="DP13" s="19">
        <v>292.60000000000002</v>
      </c>
      <c r="DQ13" s="19">
        <v>212.8</v>
      </c>
      <c r="DR13" s="19">
        <v>335.9</v>
      </c>
      <c r="DS13" s="19">
        <v>166.3</v>
      </c>
      <c r="DT13" s="19">
        <v>575.29999999999995</v>
      </c>
      <c r="DU13" s="19">
        <v>3764.6</v>
      </c>
      <c r="DV13" s="19">
        <v>299.3</v>
      </c>
      <c r="DW13" s="19">
        <v>1513.1</v>
      </c>
      <c r="DX13" s="19">
        <v>153</v>
      </c>
      <c r="DY13" s="19">
        <v>1094.0999999999999</v>
      </c>
      <c r="EA13" s="19">
        <f t="shared" si="24"/>
        <v>3430.1000000000004</v>
      </c>
      <c r="EB13" s="19">
        <f t="shared" si="2"/>
        <v>1350.5686274509803</v>
      </c>
      <c r="EC13" s="19">
        <f t="shared" si="2"/>
        <v>6354.6595744680853</v>
      </c>
      <c r="ED13" s="19">
        <f t="shared" si="2"/>
        <v>319.25</v>
      </c>
      <c r="EE13" s="19">
        <f t="shared" si="2"/>
        <v>239.34255319148937</v>
      </c>
      <c r="EF13" s="19">
        <f t="shared" si="2"/>
        <v>356.29473684210524</v>
      </c>
      <c r="EG13" s="19">
        <f t="shared" si="2"/>
        <v>221.15</v>
      </c>
      <c r="EH13" s="19">
        <f t="shared" si="2"/>
        <v>686.7</v>
      </c>
      <c r="EI13" s="19">
        <f t="shared" si="2"/>
        <v>3887.6</v>
      </c>
      <c r="EJ13" s="19">
        <f t="shared" si="2"/>
        <v>344.20000000000005</v>
      </c>
      <c r="EK13" s="19">
        <f t="shared" si="2"/>
        <v>1711.0523809523809</v>
      </c>
      <c r="EL13" s="19">
        <f t="shared" si="2"/>
        <v>142.64444444444445</v>
      </c>
      <c r="EM13" s="19">
        <f t="shared" si="2"/>
        <v>1140.6500000000001</v>
      </c>
      <c r="EO13" s="26">
        <v>30.07</v>
      </c>
      <c r="EQ13" s="19">
        <v>10</v>
      </c>
      <c r="ER13" s="19">
        <v>30</v>
      </c>
      <c r="ES13" s="19">
        <v>20</v>
      </c>
      <c r="ET13" s="19">
        <v>50</v>
      </c>
      <c r="EU13" s="19">
        <v>30</v>
      </c>
      <c r="EV13" s="19">
        <v>30</v>
      </c>
      <c r="EW13" s="19">
        <v>30</v>
      </c>
      <c r="EX13" s="19">
        <v>30</v>
      </c>
      <c r="EY13" s="19">
        <v>20</v>
      </c>
      <c r="EZ13" s="19">
        <v>30</v>
      </c>
      <c r="FA13" s="19">
        <v>20</v>
      </c>
      <c r="FB13" s="19">
        <v>30</v>
      </c>
      <c r="FC13" s="19">
        <v>20</v>
      </c>
      <c r="FE13" s="25">
        <v>2.1</v>
      </c>
      <c r="FF13" s="25">
        <v>2.2999999999999998</v>
      </c>
      <c r="FG13" s="25">
        <v>2.2000000000000002</v>
      </c>
      <c r="FH13" s="25">
        <v>2.8</v>
      </c>
      <c r="FI13" s="25">
        <v>2.2000000000000002</v>
      </c>
      <c r="FJ13" s="25">
        <v>3.2</v>
      </c>
      <c r="FK13" s="25">
        <v>2.5</v>
      </c>
      <c r="FL13" s="25">
        <v>2.8</v>
      </c>
      <c r="FM13" s="25">
        <v>2.2000000000000002</v>
      </c>
      <c r="FN13" s="25">
        <v>2.8</v>
      </c>
      <c r="FO13" s="25">
        <v>2.2000000000000002</v>
      </c>
      <c r="FP13" s="25">
        <v>3.5</v>
      </c>
      <c r="FQ13" s="25">
        <v>2.2000000000000002</v>
      </c>
      <c r="FR13" s="25"/>
      <c r="FS13" s="25">
        <v>2.8</v>
      </c>
      <c r="FT13" s="25">
        <v>2.8</v>
      </c>
      <c r="FU13" s="25">
        <v>2.5</v>
      </c>
      <c r="FV13" s="25">
        <v>2.8</v>
      </c>
      <c r="FW13" s="25">
        <v>2.5</v>
      </c>
      <c r="FX13" s="25">
        <v>2.5</v>
      </c>
      <c r="FY13" s="25">
        <v>2.5</v>
      </c>
      <c r="FZ13" s="25">
        <v>2.8</v>
      </c>
      <c r="GA13" s="25">
        <v>2.2000000000000002</v>
      </c>
      <c r="GB13" s="25">
        <v>2.8</v>
      </c>
      <c r="GC13" s="25">
        <v>2</v>
      </c>
      <c r="GD13" s="25">
        <v>2.8</v>
      </c>
      <c r="GE13" s="25">
        <v>2.2000000000000002</v>
      </c>
      <c r="GG13" s="28">
        <v>560706</v>
      </c>
      <c r="GH13" s="28">
        <v>386426.8</v>
      </c>
      <c r="GI13" s="28">
        <v>1904278.9</v>
      </c>
      <c r="GJ13" s="28">
        <v>136666</v>
      </c>
      <c r="GK13" s="28">
        <v>151055.4</v>
      </c>
      <c r="GL13" s="28">
        <v>125939.4</v>
      </c>
      <c r="GM13" s="28">
        <v>48865.4</v>
      </c>
      <c r="GN13" s="28">
        <v>448639.5</v>
      </c>
      <c r="GO13" s="28">
        <v>568018.30000000005</v>
      </c>
      <c r="GP13" s="28">
        <v>50075.9</v>
      </c>
      <c r="GQ13" s="28">
        <v>296729</v>
      </c>
      <c r="GR13" s="28">
        <v>3095.5</v>
      </c>
      <c r="GS13" s="28">
        <v>35263.800000000003</v>
      </c>
      <c r="GU13" s="26">
        <v>25.21</v>
      </c>
      <c r="GV13" s="26">
        <v>19.399999999999999</v>
      </c>
      <c r="GW13" s="26">
        <v>59.19</v>
      </c>
      <c r="GX13" s="26">
        <v>41.39</v>
      </c>
      <c r="GY13" s="26">
        <v>56.02</v>
      </c>
      <c r="GZ13" s="26">
        <v>54.81</v>
      </c>
      <c r="HA13" s="26">
        <v>25.58</v>
      </c>
      <c r="HB13" s="26">
        <v>34.549999999999997</v>
      </c>
      <c r="HC13" s="26">
        <v>17.55</v>
      </c>
      <c r="HD13" s="26">
        <v>8.66</v>
      </c>
      <c r="HE13" s="26">
        <v>12.39</v>
      </c>
      <c r="HF13" s="26">
        <v>9.02</v>
      </c>
      <c r="HG13" s="26">
        <v>2</v>
      </c>
      <c r="HI13" s="27">
        <f t="shared" si="25"/>
        <v>2.173129724130389E-2</v>
      </c>
      <c r="HJ13" s="27">
        <f t="shared" si="3"/>
        <v>9.8474581446548349E-3</v>
      </c>
      <c r="HK13" s="27">
        <f t="shared" si="3"/>
        <v>1.4271150775656551E-2</v>
      </c>
      <c r="HL13" s="27">
        <f t="shared" si="3"/>
        <v>1.9439891806836241E-2</v>
      </c>
      <c r="HM13" s="27">
        <f t="shared" si="3"/>
        <v>2.6184970387633413E-2</v>
      </c>
      <c r="HN13" s="27">
        <f t="shared" si="3"/>
        <v>3.8851988838269541E-2</v>
      </c>
      <c r="HO13" s="27">
        <f t="shared" si="3"/>
        <v>3.570950806592918E-2</v>
      </c>
      <c r="HP13" s="27">
        <f t="shared" si="3"/>
        <v>1.1918689125680526E-2</v>
      </c>
      <c r="HQ13" s="27">
        <f t="shared" si="3"/>
        <v>1.020804209682975E-2</v>
      </c>
      <c r="HR13" s="27">
        <f t="shared" si="3"/>
        <v>1.9902056069363086E-2</v>
      </c>
      <c r="HS13" s="27">
        <f t="shared" si="3"/>
        <v>9.0458268277424491E-3</v>
      </c>
      <c r="HT13" s="27">
        <f t="shared" si="3"/>
        <v>0.1414257685638145</v>
      </c>
      <c r="HU13" s="27">
        <f t="shared" si="3"/>
        <v>1.016932182235787E-2</v>
      </c>
      <c r="HW13" s="27">
        <f t="shared" si="9"/>
        <v>4.648976418832141E-2</v>
      </c>
      <c r="HX13" s="27">
        <f t="shared" si="10"/>
        <v>1.8606772164325311E-2</v>
      </c>
      <c r="HY13" s="27">
        <f t="shared" si="11"/>
        <v>2.3811415069182957E-2</v>
      </c>
      <c r="HZ13" s="27">
        <f t="shared" si="12"/>
        <v>2.8413345864871851E-2</v>
      </c>
      <c r="IA13" s="27">
        <f t="shared" si="13"/>
        <v>3.8520709937247516E-2</v>
      </c>
      <c r="IB13" s="27">
        <f t="shared" si="14"/>
        <v>4.9983083640433766E-2</v>
      </c>
      <c r="IC13" s="27">
        <f t="shared" si="15"/>
        <v>4.6108116814727755E-2</v>
      </c>
      <c r="ID13" s="27">
        <f t="shared" si="16"/>
        <v>1.9764762177116018E-2</v>
      </c>
      <c r="IE13" s="27">
        <f t="shared" si="17"/>
        <v>1.4283092501884186E-2</v>
      </c>
      <c r="IF13" s="27">
        <f t="shared" si="18"/>
        <v>2.6827374519819355E-2</v>
      </c>
      <c r="IG13" s="27">
        <f t="shared" si="19"/>
        <v>1.0896602996698554E-2</v>
      </c>
      <c r="IH13" s="27"/>
      <c r="II13" s="27"/>
      <c r="IK13" s="27">
        <f t="shared" si="26"/>
        <v>2.8515775557232084E-3</v>
      </c>
      <c r="IL13" s="27">
        <f t="shared" si="20"/>
        <v>3.7958576283164203E-3</v>
      </c>
      <c r="IM13" s="27">
        <f t="shared" si="4"/>
        <v>1.3463046423627969E-2</v>
      </c>
      <c r="IN13" s="27">
        <f t="shared" si="4"/>
        <v>0.38053292402976818</v>
      </c>
      <c r="IO13" s="27">
        <f t="shared" si="4"/>
        <v>8.305609432822815E-2</v>
      </c>
      <c r="IP13" s="27">
        <f t="shared" si="4"/>
        <v>4.432984167555297E-3</v>
      </c>
      <c r="IQ13" s="27">
        <f t="shared" si="4"/>
        <v>3.1149042642025056E-2</v>
      </c>
      <c r="IR13" s="27">
        <f t="shared" si="4"/>
        <v>5.7167573223102014E-3</v>
      </c>
      <c r="IS13" s="27">
        <f t="shared" si="4"/>
        <v>5.8701235741455606E-3</v>
      </c>
      <c r="IT13" s="27">
        <f t="shared" si="4"/>
        <v>1.521244980359901E-2</v>
      </c>
      <c r="IU13" s="27">
        <f t="shared" si="4"/>
        <v>7.3029698031907106E-2</v>
      </c>
      <c r="IV13" s="27">
        <f t="shared" si="4"/>
        <v>0.11935487747851906</v>
      </c>
      <c r="IW13" s="27">
        <f t="shared" si="4"/>
        <v>1.5528714215983877E-2</v>
      </c>
    </row>
    <row r="14" spans="1:257">
      <c r="A14" s="21">
        <v>12</v>
      </c>
      <c r="B14" s="19" t="s">
        <v>173</v>
      </c>
      <c r="C14" s="22" t="s">
        <v>174</v>
      </c>
      <c r="D14" s="19">
        <v>1</v>
      </c>
      <c r="E14" s="19">
        <v>12</v>
      </c>
      <c r="G14" s="23">
        <v>41218</v>
      </c>
      <c r="H14" s="24">
        <v>0.70002314814814814</v>
      </c>
      <c r="I14" s="24"/>
      <c r="J14" s="25">
        <v>29.186</v>
      </c>
      <c r="K14" s="25">
        <v>-46.201999999999998</v>
      </c>
      <c r="L14" s="25">
        <v>10.457000000000001</v>
      </c>
      <c r="M14" s="26">
        <f t="shared" si="5"/>
        <v>75.055357645823605</v>
      </c>
      <c r="O14" s="26">
        <v>42.49157108</v>
      </c>
      <c r="P14" s="26">
        <v>9.0996393599999994</v>
      </c>
      <c r="Q14" s="26">
        <v>0.87929422999999995</v>
      </c>
      <c r="R14" s="26">
        <v>1.4615600000000001E-2</v>
      </c>
      <c r="S14" s="26">
        <v>0.18241763999999999</v>
      </c>
      <c r="T14" s="26">
        <v>33.721738000000002</v>
      </c>
      <c r="U14" s="26">
        <v>1.0717208999999999</v>
      </c>
      <c r="V14" s="26">
        <v>5.9697719999999999</v>
      </c>
      <c r="W14" s="26">
        <v>2.2667039999999998</v>
      </c>
      <c r="X14" s="26">
        <v>1.80223589</v>
      </c>
      <c r="Y14" s="26">
        <v>5.1798230000000001E-2</v>
      </c>
      <c r="Z14" s="26">
        <v>0.41399999999999998</v>
      </c>
      <c r="AA14" s="26">
        <v>0.48700000000000004</v>
      </c>
      <c r="AB14" s="26">
        <f t="shared" si="21"/>
        <v>98.452506930000013</v>
      </c>
      <c r="AC14" s="26">
        <f t="shared" si="22"/>
        <v>0.17432393254168771</v>
      </c>
      <c r="AD14" s="26">
        <f t="shared" si="6"/>
        <v>0.10988722879740052</v>
      </c>
      <c r="AE14" s="26">
        <f t="shared" si="7"/>
        <v>98.168295768660926</v>
      </c>
      <c r="AG14" s="25">
        <v>73.828999999999994</v>
      </c>
      <c r="AH14" s="25">
        <v>20.774999999999999</v>
      </c>
      <c r="AI14" s="25">
        <v>0.8448</v>
      </c>
      <c r="AJ14" s="25">
        <v>2.5100000000000001E-2</v>
      </c>
      <c r="AK14" s="25">
        <v>0.21729999999999999</v>
      </c>
      <c r="AL14" s="25">
        <v>45.158999999999999</v>
      </c>
      <c r="AM14" s="25">
        <v>3.1600999999999999</v>
      </c>
      <c r="AN14" s="25">
        <v>7.8819999999999997</v>
      </c>
      <c r="AO14" s="25">
        <v>9.5269999999999992</v>
      </c>
      <c r="AP14" s="25">
        <v>11.13</v>
      </c>
      <c r="AQ14" s="25">
        <v>0.36209999999999998</v>
      </c>
      <c r="AR14" s="25">
        <v>5.0331000000000001</v>
      </c>
      <c r="AS14" s="25">
        <v>25.087399999999999</v>
      </c>
      <c r="AU14" s="26">
        <v>39.815300000000001</v>
      </c>
      <c r="AV14" s="26">
        <v>7.6139999999999999</v>
      </c>
      <c r="AW14" s="26">
        <v>0.83420000000000005</v>
      </c>
      <c r="AX14" s="26">
        <v>1.52E-2</v>
      </c>
      <c r="AY14" s="26">
        <v>0.17910000000000001</v>
      </c>
      <c r="AZ14" s="26">
        <v>31.8416</v>
      </c>
      <c r="BA14" s="26">
        <v>1.0438000000000001</v>
      </c>
      <c r="BB14" s="26">
        <v>4.5156000000000001</v>
      </c>
      <c r="BC14" s="26">
        <v>2.3393999999999999</v>
      </c>
      <c r="BD14" s="26">
        <v>1.2988999999999999</v>
      </c>
      <c r="BE14" s="26">
        <v>5.3999999999999999E-2</v>
      </c>
      <c r="BF14" s="26">
        <v>0.45400000000000001</v>
      </c>
      <c r="BG14" s="26">
        <v>0.50170000000000003</v>
      </c>
      <c r="BI14" s="27">
        <f t="shared" si="8"/>
        <v>1.0672171522002849</v>
      </c>
      <c r="BJ14" s="27">
        <f t="shared" si="0"/>
        <v>1.1951194326241135</v>
      </c>
      <c r="BK14" s="27">
        <f t="shared" si="0"/>
        <v>1.0540568568688562</v>
      </c>
      <c r="BL14" s="27">
        <f t="shared" si="0"/>
        <v>0.96155263157894744</v>
      </c>
      <c r="BM14" s="27">
        <f t="shared" si="0"/>
        <v>1.0185239530988275</v>
      </c>
      <c r="BN14" s="27">
        <f t="shared" si="0"/>
        <v>1.0590465931360233</v>
      </c>
      <c r="BO14" s="27">
        <f t="shared" si="0"/>
        <v>1.026749281471546</v>
      </c>
      <c r="BP14" s="27">
        <f t="shared" si="0"/>
        <v>1.3220329524315706</v>
      </c>
      <c r="BQ14" s="27">
        <f t="shared" si="0"/>
        <v>0.96892536547832775</v>
      </c>
      <c r="BR14" s="27">
        <f t="shared" si="0"/>
        <v>1.3875093463700054</v>
      </c>
      <c r="BS14" s="27">
        <f t="shared" si="0"/>
        <v>0.95922648148148149</v>
      </c>
      <c r="BT14" s="27">
        <f t="shared" si="0"/>
        <v>0.91189427312775317</v>
      </c>
      <c r="BU14" s="27">
        <f t="shared" si="0"/>
        <v>0.97069962128762211</v>
      </c>
      <c r="BW14" s="19">
        <v>413963.4</v>
      </c>
      <c r="BX14" s="19">
        <v>80279.5</v>
      </c>
      <c r="BY14" s="19">
        <v>16086.5</v>
      </c>
      <c r="BZ14" s="19">
        <v>46.6</v>
      </c>
      <c r="CA14" s="19">
        <v>332.8</v>
      </c>
      <c r="CB14" s="19">
        <v>56871.9</v>
      </c>
      <c r="CC14" s="19">
        <v>1544.1</v>
      </c>
      <c r="CD14" s="19">
        <v>35364.400000000001</v>
      </c>
      <c r="CE14" s="19">
        <v>54116.5</v>
      </c>
      <c r="CF14" s="19">
        <v>5574</v>
      </c>
      <c r="CG14" s="19">
        <v>1074.9000000000001</v>
      </c>
      <c r="CH14" s="19">
        <v>156.4</v>
      </c>
      <c r="CI14" s="19">
        <v>8845.2999999999993</v>
      </c>
      <c r="CK14" s="19">
        <f t="shared" si="23"/>
        <v>417320.67142857146</v>
      </c>
      <c r="CL14" s="19">
        <f t="shared" si="1"/>
        <v>81581.23529411765</v>
      </c>
      <c r="CM14" s="19">
        <f t="shared" si="1"/>
        <v>22532.955319148936</v>
      </c>
      <c r="CN14" s="19">
        <f t="shared" si="1"/>
        <v>394.35</v>
      </c>
      <c r="CO14" s="19">
        <f t="shared" si="1"/>
        <v>582.61063829787236</v>
      </c>
      <c r="CP14" s="19">
        <f t="shared" si="1"/>
        <v>57202.847368421055</v>
      </c>
      <c r="CQ14" s="19">
        <f t="shared" si="1"/>
        <v>1753.75</v>
      </c>
      <c r="CR14" s="19">
        <f t="shared" si="1"/>
        <v>36063.200000000004</v>
      </c>
      <c r="CS14" s="19">
        <f t="shared" si="1"/>
        <v>57985.05</v>
      </c>
      <c r="CT14" s="19">
        <f t="shared" si="1"/>
        <v>5930.1</v>
      </c>
      <c r="CU14" s="19">
        <f t="shared" si="1"/>
        <v>2799.3285714285716</v>
      </c>
      <c r="CV14" s="19">
        <f t="shared" si="1"/>
        <v>305.07777777777778</v>
      </c>
      <c r="CW14" s="19">
        <f t="shared" si="1"/>
        <v>9923.5</v>
      </c>
      <c r="CY14" s="19">
        <v>4073.2</v>
      </c>
      <c r="CZ14" s="19">
        <v>1414.3</v>
      </c>
      <c r="DA14" s="19">
        <v>6698.8</v>
      </c>
      <c r="DB14" s="19">
        <v>392.7</v>
      </c>
      <c r="DC14" s="19">
        <v>252.9</v>
      </c>
      <c r="DD14" s="19">
        <v>332.8</v>
      </c>
      <c r="DE14" s="19">
        <v>236.3</v>
      </c>
      <c r="DF14" s="19">
        <v>828.6</v>
      </c>
      <c r="DG14" s="19">
        <v>4166.3999999999996</v>
      </c>
      <c r="DH14" s="19">
        <v>382.7</v>
      </c>
      <c r="DI14" s="19">
        <v>1856.9</v>
      </c>
      <c r="DJ14" s="19">
        <v>176.4</v>
      </c>
      <c r="DK14" s="19">
        <v>1188</v>
      </c>
      <c r="DM14" s="19">
        <v>2402.6999999999998</v>
      </c>
      <c r="DN14" s="19">
        <v>1164.7</v>
      </c>
      <c r="DO14" s="19">
        <v>6159.7</v>
      </c>
      <c r="DP14" s="19">
        <v>302.8</v>
      </c>
      <c r="DQ14" s="19">
        <v>246.3</v>
      </c>
      <c r="DR14" s="19">
        <v>329.5</v>
      </c>
      <c r="DS14" s="19">
        <v>183</v>
      </c>
      <c r="DT14" s="19">
        <v>569</v>
      </c>
      <c r="DU14" s="19">
        <v>3570.7</v>
      </c>
      <c r="DV14" s="19">
        <v>329.5</v>
      </c>
      <c r="DW14" s="19">
        <v>1604</v>
      </c>
      <c r="DX14" s="19">
        <v>126.5</v>
      </c>
      <c r="DY14" s="19">
        <v>968.4</v>
      </c>
      <c r="EA14" s="19">
        <f t="shared" si="24"/>
        <v>3357.2714285714283</v>
      </c>
      <c r="EB14" s="19">
        <f t="shared" si="2"/>
        <v>1301.7352941176471</v>
      </c>
      <c r="EC14" s="19">
        <f t="shared" si="2"/>
        <v>6446.4553191489358</v>
      </c>
      <c r="ED14" s="19">
        <f t="shared" si="2"/>
        <v>347.75</v>
      </c>
      <c r="EE14" s="19">
        <f t="shared" si="2"/>
        <v>249.81063829787234</v>
      </c>
      <c r="EF14" s="19">
        <f t="shared" si="2"/>
        <v>330.94736842105266</v>
      </c>
      <c r="EG14" s="19">
        <f t="shared" si="2"/>
        <v>209.65</v>
      </c>
      <c r="EH14" s="19">
        <f t="shared" si="2"/>
        <v>698.8</v>
      </c>
      <c r="EI14" s="19">
        <f t="shared" si="2"/>
        <v>3868.5499999999997</v>
      </c>
      <c r="EJ14" s="19">
        <f t="shared" si="2"/>
        <v>356.1</v>
      </c>
      <c r="EK14" s="19">
        <f t="shared" si="2"/>
        <v>1724.4285714285716</v>
      </c>
      <c r="EL14" s="19">
        <f t="shared" si="2"/>
        <v>148.67777777777778</v>
      </c>
      <c r="EM14" s="19">
        <f t="shared" si="2"/>
        <v>1078.2</v>
      </c>
      <c r="EO14" s="26">
        <v>30.05</v>
      </c>
      <c r="EQ14" s="19">
        <v>10</v>
      </c>
      <c r="ER14" s="19">
        <v>30</v>
      </c>
      <c r="ES14" s="19">
        <v>20</v>
      </c>
      <c r="ET14" s="19">
        <v>50</v>
      </c>
      <c r="EU14" s="19">
        <v>30</v>
      </c>
      <c r="EV14" s="19">
        <v>30</v>
      </c>
      <c r="EW14" s="19">
        <v>30</v>
      </c>
      <c r="EX14" s="19">
        <v>30</v>
      </c>
      <c r="EY14" s="19">
        <v>20</v>
      </c>
      <c r="EZ14" s="19">
        <v>30</v>
      </c>
      <c r="FA14" s="19">
        <v>20</v>
      </c>
      <c r="FB14" s="19">
        <v>30</v>
      </c>
      <c r="FC14" s="19">
        <v>20</v>
      </c>
      <c r="FE14" s="25">
        <v>2.1</v>
      </c>
      <c r="FF14" s="25">
        <v>2.2999999999999998</v>
      </c>
      <c r="FG14" s="25">
        <v>2.2000000000000002</v>
      </c>
      <c r="FH14" s="25">
        <v>2.8</v>
      </c>
      <c r="FI14" s="25">
        <v>2.2000000000000002</v>
      </c>
      <c r="FJ14" s="25">
        <v>3.2</v>
      </c>
      <c r="FK14" s="25">
        <v>2.5</v>
      </c>
      <c r="FL14" s="25">
        <v>2.8</v>
      </c>
      <c r="FM14" s="25">
        <v>2.2000000000000002</v>
      </c>
      <c r="FN14" s="25">
        <v>2.8</v>
      </c>
      <c r="FO14" s="25">
        <v>2.2000000000000002</v>
      </c>
      <c r="FP14" s="25">
        <v>3.5</v>
      </c>
      <c r="FQ14" s="25">
        <v>2.2000000000000002</v>
      </c>
      <c r="FR14" s="25"/>
      <c r="FS14" s="25">
        <v>2.8</v>
      </c>
      <c r="FT14" s="25">
        <v>2.8</v>
      </c>
      <c r="FU14" s="25">
        <v>2.5</v>
      </c>
      <c r="FV14" s="25">
        <v>2.8</v>
      </c>
      <c r="FW14" s="25">
        <v>2.5</v>
      </c>
      <c r="FX14" s="25">
        <v>2.5</v>
      </c>
      <c r="FY14" s="25">
        <v>2.5</v>
      </c>
      <c r="FZ14" s="25">
        <v>2.8</v>
      </c>
      <c r="GA14" s="25">
        <v>2.2000000000000002</v>
      </c>
      <c r="GB14" s="25">
        <v>2.8</v>
      </c>
      <c r="GC14" s="25">
        <v>2</v>
      </c>
      <c r="GD14" s="25">
        <v>2.8</v>
      </c>
      <c r="GE14" s="25">
        <v>2.2000000000000002</v>
      </c>
      <c r="GG14" s="28">
        <v>560706</v>
      </c>
      <c r="GH14" s="28">
        <v>386426.8</v>
      </c>
      <c r="GI14" s="28">
        <v>1904278.9</v>
      </c>
      <c r="GJ14" s="28">
        <v>136666</v>
      </c>
      <c r="GK14" s="28">
        <v>151055.4</v>
      </c>
      <c r="GL14" s="28">
        <v>125939.4</v>
      </c>
      <c r="GM14" s="28">
        <v>48865.4</v>
      </c>
      <c r="GN14" s="28">
        <v>448639.5</v>
      </c>
      <c r="GO14" s="28">
        <v>568018.30000000005</v>
      </c>
      <c r="GP14" s="28">
        <v>50075.9</v>
      </c>
      <c r="GQ14" s="28">
        <v>296729</v>
      </c>
      <c r="GR14" s="28">
        <v>3095.5</v>
      </c>
      <c r="GS14" s="28">
        <v>35263.800000000003</v>
      </c>
      <c r="GU14" s="26">
        <v>25.21</v>
      </c>
      <c r="GV14" s="26">
        <v>19.399999999999999</v>
      </c>
      <c r="GW14" s="26">
        <v>59.19</v>
      </c>
      <c r="GX14" s="26">
        <v>41.39</v>
      </c>
      <c r="GY14" s="26">
        <v>56.02</v>
      </c>
      <c r="GZ14" s="26">
        <v>54.81</v>
      </c>
      <c r="HA14" s="26">
        <v>25.58</v>
      </c>
      <c r="HB14" s="26">
        <v>34.549999999999997</v>
      </c>
      <c r="HC14" s="26">
        <v>17.55</v>
      </c>
      <c r="HD14" s="26">
        <v>8.66</v>
      </c>
      <c r="HE14" s="26">
        <v>12.39</v>
      </c>
      <c r="HF14" s="26">
        <v>9.02</v>
      </c>
      <c r="HG14" s="26">
        <v>2</v>
      </c>
      <c r="HI14" s="27">
        <f t="shared" si="25"/>
        <v>2.1517790777358901E-2</v>
      </c>
      <c r="HJ14" s="27">
        <f t="shared" si="3"/>
        <v>9.6729852715898845E-3</v>
      </c>
      <c r="HK14" s="27">
        <f t="shared" si="3"/>
        <v>1.4395983076138761E-2</v>
      </c>
      <c r="HL14" s="27">
        <f t="shared" si="3"/>
        <v>1.8796222842317318E-2</v>
      </c>
      <c r="HM14" s="27">
        <f t="shared" si="3"/>
        <v>2.6676997479121806E-2</v>
      </c>
      <c r="HN14" s="27">
        <f t="shared" si="3"/>
        <v>3.7466756921220784E-2</v>
      </c>
      <c r="HO14" s="27">
        <f t="shared" si="3"/>
        <v>3.4774773502030239E-2</v>
      </c>
      <c r="HP14" s="27">
        <f t="shared" si="3"/>
        <v>1.2026040422252051E-2</v>
      </c>
      <c r="HQ14" s="27">
        <f t="shared" si="3"/>
        <v>1.0190095220645078E-2</v>
      </c>
      <c r="HR14" s="27">
        <f t="shared" si="3"/>
        <v>2.0233192787904659E-2</v>
      </c>
      <c r="HS14" s="27">
        <f t="shared" si="3"/>
        <v>9.1023618201300158E-3</v>
      </c>
      <c r="HT14" s="27">
        <f t="shared" si="3"/>
        <v>0.1447760205767647</v>
      </c>
      <c r="HU14" s="27">
        <f t="shared" si="3"/>
        <v>9.8931461848319E-3</v>
      </c>
      <c r="HW14" s="27">
        <f t="shared" si="9"/>
        <v>4.6033009810003897E-2</v>
      </c>
      <c r="HX14" s="27">
        <f t="shared" si="10"/>
        <v>1.8277105670669088E-2</v>
      </c>
      <c r="HY14" s="27">
        <f t="shared" si="11"/>
        <v>2.4019697762537526E-2</v>
      </c>
      <c r="HZ14" s="27">
        <f t="shared" si="12"/>
        <v>2.7472559306330992E-2</v>
      </c>
      <c r="IA14" s="27">
        <f t="shared" si="13"/>
        <v>3.9244530991536089E-2</v>
      </c>
      <c r="IB14" s="27">
        <f t="shared" si="14"/>
        <v>4.8200982779150539E-2</v>
      </c>
      <c r="IC14" s="27">
        <f t="shared" si="15"/>
        <v>4.4901187545821439E-2</v>
      </c>
      <c r="ID14" s="27">
        <f t="shared" si="16"/>
        <v>1.9942782832220576E-2</v>
      </c>
      <c r="IE14" s="27">
        <f t="shared" si="17"/>
        <v>1.4257981232726594E-2</v>
      </c>
      <c r="IF14" s="27">
        <f t="shared" si="18"/>
        <v>2.7273736882311841E-2</v>
      </c>
      <c r="IG14" s="27">
        <f t="shared" si="19"/>
        <v>1.0964705048528617E-2</v>
      </c>
      <c r="IH14" s="27"/>
      <c r="II14" s="27"/>
      <c r="IK14" s="27">
        <f t="shared" si="26"/>
        <v>2.8581873142153021E-3</v>
      </c>
      <c r="IL14" s="27">
        <f t="shared" si="20"/>
        <v>3.7769838653585195E-3</v>
      </c>
      <c r="IM14" s="27">
        <f t="shared" si="4"/>
        <v>1.3650418775824907E-2</v>
      </c>
      <c r="IN14" s="27">
        <f t="shared" si="4"/>
        <v>0.47691178974361287</v>
      </c>
      <c r="IO14" s="27">
        <f t="shared" si="4"/>
        <v>9.1307279453963983E-2</v>
      </c>
      <c r="IP14" s="27">
        <f t="shared" si="4"/>
        <v>4.4420240612751995E-3</v>
      </c>
      <c r="IQ14" s="27">
        <f t="shared" si="4"/>
        <v>3.0223593873614989E-2</v>
      </c>
      <c r="IR14" s="27">
        <f t="shared" si="4"/>
        <v>5.7101879823528781E-3</v>
      </c>
      <c r="IS14" s="27">
        <f t="shared" si="4"/>
        <v>5.9281004499262572E-3</v>
      </c>
      <c r="IT14" s="27">
        <f t="shared" si="4"/>
        <v>1.4981119464481364E-2</v>
      </c>
      <c r="IU14" s="27">
        <f t="shared" si="4"/>
        <v>8.0713158390401635E-2</v>
      </c>
      <c r="IV14" s="27">
        <f t="shared" si="4"/>
        <v>0.14344696480071473</v>
      </c>
      <c r="IW14" s="27">
        <f t="shared" si="4"/>
        <v>1.5296078224822421E-2</v>
      </c>
    </row>
    <row r="15" spans="1:257">
      <c r="A15" s="21">
        <v>13</v>
      </c>
      <c r="B15" s="19" t="s">
        <v>173</v>
      </c>
      <c r="C15" s="22" t="s">
        <v>174</v>
      </c>
      <c r="D15" s="19">
        <v>1</v>
      </c>
      <c r="E15" s="19">
        <v>13</v>
      </c>
      <c r="G15" s="23">
        <v>41218</v>
      </c>
      <c r="H15" s="24">
        <v>0.70303240740740736</v>
      </c>
      <c r="I15" s="24"/>
      <c r="J15" s="25">
        <v>29.192</v>
      </c>
      <c r="K15" s="25">
        <v>-46.204000000000001</v>
      </c>
      <c r="L15" s="25">
        <v>10.457000000000001</v>
      </c>
      <c r="M15" s="26">
        <f t="shared" si="5"/>
        <v>81.379912966161356</v>
      </c>
      <c r="O15" s="26">
        <v>42.930135779999993</v>
      </c>
      <c r="P15" s="26">
        <v>8.916361740000001</v>
      </c>
      <c r="Q15" s="26">
        <v>0.85259838999999993</v>
      </c>
      <c r="R15" s="26">
        <v>3.215432E-2</v>
      </c>
      <c r="S15" s="26">
        <v>0.20742650999999998</v>
      </c>
      <c r="T15" s="26">
        <v>33.967459499999997</v>
      </c>
      <c r="U15" s="26">
        <v>1.0678472099999998</v>
      </c>
      <c r="V15" s="26">
        <v>5.9963043199999992</v>
      </c>
      <c r="W15" s="26">
        <v>2.3016839999999998</v>
      </c>
      <c r="X15" s="26">
        <v>1.7793204</v>
      </c>
      <c r="Y15" s="26">
        <v>5.6616670000000001E-2</v>
      </c>
      <c r="Z15" s="26">
        <v>0.47899999999999998</v>
      </c>
      <c r="AA15" s="26">
        <v>0.48099999999999998</v>
      </c>
      <c r="AB15" s="26">
        <f t="shared" si="21"/>
        <v>99.067908839999959</v>
      </c>
      <c r="AC15" s="26">
        <f t="shared" si="22"/>
        <v>0.20169363209533434</v>
      </c>
      <c r="AD15" s="26">
        <f t="shared" si="6"/>
        <v>0.10853338203603623</v>
      </c>
      <c r="AE15" s="26">
        <f t="shared" si="7"/>
        <v>98.757681825868588</v>
      </c>
      <c r="AG15" s="25">
        <v>74.658000000000001</v>
      </c>
      <c r="AH15" s="25">
        <v>20.356000000000002</v>
      </c>
      <c r="AI15" s="25">
        <v>0.82120000000000004</v>
      </c>
      <c r="AJ15" s="25">
        <v>5.2499999999999998E-2</v>
      </c>
      <c r="AK15" s="25">
        <v>0.24779999999999999</v>
      </c>
      <c r="AL15" s="25">
        <v>45.518000000000001</v>
      </c>
      <c r="AM15" s="25">
        <v>3.1522000000000001</v>
      </c>
      <c r="AN15" s="25">
        <v>7.9169999999999998</v>
      </c>
      <c r="AO15" s="25">
        <v>9.6780000000000008</v>
      </c>
      <c r="AP15" s="25">
        <v>10.984</v>
      </c>
      <c r="AQ15" s="25">
        <v>0.39219999999999999</v>
      </c>
      <c r="AR15" s="25">
        <v>5.8513999999999999</v>
      </c>
      <c r="AS15" s="25">
        <v>24.7864</v>
      </c>
      <c r="AU15" s="26">
        <v>40.2624</v>
      </c>
      <c r="AV15" s="26">
        <v>7.4604999999999997</v>
      </c>
      <c r="AW15" s="26">
        <v>0.81089999999999995</v>
      </c>
      <c r="AX15" s="26">
        <v>3.1800000000000002E-2</v>
      </c>
      <c r="AY15" s="26">
        <v>0.20419999999999999</v>
      </c>
      <c r="AZ15" s="26">
        <v>32.094700000000003</v>
      </c>
      <c r="BA15" s="26">
        <v>1.0411999999999999</v>
      </c>
      <c r="BB15" s="26">
        <v>4.5355999999999996</v>
      </c>
      <c r="BC15" s="26">
        <v>2.3765000000000001</v>
      </c>
      <c r="BD15" s="26">
        <v>1.2818000000000001</v>
      </c>
      <c r="BE15" s="26">
        <v>5.8500000000000003E-2</v>
      </c>
      <c r="BF15" s="26">
        <v>0.52780000000000005</v>
      </c>
      <c r="BG15" s="26">
        <v>0.49569999999999997</v>
      </c>
      <c r="BI15" s="27">
        <f t="shared" si="8"/>
        <v>1.0662587371840724</v>
      </c>
      <c r="BJ15" s="27">
        <f t="shared" si="0"/>
        <v>1.1951426499564375</v>
      </c>
      <c r="BK15" s="27">
        <f t="shared" si="0"/>
        <v>1.0514223578739672</v>
      </c>
      <c r="BL15" s="27">
        <f t="shared" si="0"/>
        <v>1.0111421383647798</v>
      </c>
      <c r="BM15" s="27">
        <f t="shared" si="0"/>
        <v>1.015800734573947</v>
      </c>
      <c r="BN15" s="27">
        <f t="shared" si="0"/>
        <v>1.0583510517312826</v>
      </c>
      <c r="BO15" s="27">
        <f t="shared" si="0"/>
        <v>1.0255927871686514</v>
      </c>
      <c r="BP15" s="27">
        <f t="shared" si="0"/>
        <v>1.3220531616544668</v>
      </c>
      <c r="BQ15" s="27">
        <f t="shared" si="0"/>
        <v>0.96851840942562584</v>
      </c>
      <c r="BR15" s="27">
        <f t="shared" si="0"/>
        <v>1.3881419878296146</v>
      </c>
      <c r="BS15" s="27">
        <f t="shared" si="0"/>
        <v>0.96780632478632478</v>
      </c>
      <c r="BT15" s="27">
        <f t="shared" si="0"/>
        <v>0.90754073512694189</v>
      </c>
      <c r="BU15" s="27">
        <f t="shared" si="0"/>
        <v>0.97034496671373816</v>
      </c>
      <c r="BW15" s="19">
        <v>418612.8</v>
      </c>
      <c r="BX15" s="19">
        <v>78659.3</v>
      </c>
      <c r="BY15" s="19">
        <v>15638.7</v>
      </c>
      <c r="BZ15" s="19">
        <v>86.5</v>
      </c>
      <c r="CA15" s="19">
        <v>375.9</v>
      </c>
      <c r="CB15" s="19">
        <v>57325.4</v>
      </c>
      <c r="CC15" s="19">
        <v>1540.3</v>
      </c>
      <c r="CD15" s="19">
        <v>35519</v>
      </c>
      <c r="CE15" s="19">
        <v>54973.4</v>
      </c>
      <c r="CF15" s="19">
        <v>5499</v>
      </c>
      <c r="CG15" s="19">
        <v>1164.3</v>
      </c>
      <c r="CH15" s="19">
        <v>179.6</v>
      </c>
      <c r="CI15" s="19">
        <v>8739.2000000000007</v>
      </c>
      <c r="CK15" s="19">
        <f t="shared" si="23"/>
        <v>421725.62857142853</v>
      </c>
      <c r="CL15" s="19">
        <f t="shared" si="1"/>
        <v>80031.762745098036</v>
      </c>
      <c r="CM15" s="19">
        <f t="shared" si="1"/>
        <v>22416.114893617021</v>
      </c>
      <c r="CN15" s="19">
        <f t="shared" si="1"/>
        <v>412.5</v>
      </c>
      <c r="CO15" s="19">
        <f t="shared" si="1"/>
        <v>589.4382978723404</v>
      </c>
      <c r="CP15" s="19">
        <f t="shared" si="1"/>
        <v>57650.357894736844</v>
      </c>
      <c r="CQ15" s="19">
        <f t="shared" si="1"/>
        <v>1774.85</v>
      </c>
      <c r="CR15" s="19">
        <f t="shared" si="1"/>
        <v>36184.35</v>
      </c>
      <c r="CS15" s="19">
        <f t="shared" si="1"/>
        <v>58892.25</v>
      </c>
      <c r="CT15" s="19">
        <f t="shared" si="1"/>
        <v>5816.7</v>
      </c>
      <c r="CU15" s="19">
        <f t="shared" si="1"/>
        <v>2914.7666666666664</v>
      </c>
      <c r="CV15" s="19">
        <f t="shared" si="1"/>
        <v>332.27777777777777</v>
      </c>
      <c r="CW15" s="19">
        <f t="shared" si="1"/>
        <v>9858.6500000000015</v>
      </c>
      <c r="CY15" s="19">
        <v>3765.8</v>
      </c>
      <c r="CZ15" s="19">
        <v>1603.5</v>
      </c>
      <c r="DA15" s="19">
        <v>7109.1</v>
      </c>
      <c r="DB15" s="19">
        <v>372.6</v>
      </c>
      <c r="DC15" s="19">
        <v>222.9</v>
      </c>
      <c r="DD15" s="19">
        <v>319.39999999999998</v>
      </c>
      <c r="DE15" s="19">
        <v>249.5</v>
      </c>
      <c r="DF15" s="19">
        <v>761.8</v>
      </c>
      <c r="DG15" s="19">
        <v>4098.5</v>
      </c>
      <c r="DH15" s="19">
        <v>342.6</v>
      </c>
      <c r="DI15" s="19">
        <v>1919.5</v>
      </c>
      <c r="DJ15" s="19">
        <v>156.4</v>
      </c>
      <c r="DK15" s="19">
        <v>1220.9000000000001</v>
      </c>
      <c r="DM15" s="19">
        <v>2242.1999999999998</v>
      </c>
      <c r="DN15" s="19">
        <v>1091.2</v>
      </c>
      <c r="DO15" s="19">
        <v>6400.5</v>
      </c>
      <c r="DP15" s="19">
        <v>279.39999999999998</v>
      </c>
      <c r="DQ15" s="19">
        <v>202.9</v>
      </c>
      <c r="DR15" s="19">
        <v>329.3</v>
      </c>
      <c r="DS15" s="19">
        <v>219.6</v>
      </c>
      <c r="DT15" s="19">
        <v>568.9</v>
      </c>
      <c r="DU15" s="19">
        <v>3739.2</v>
      </c>
      <c r="DV15" s="19">
        <v>292.8</v>
      </c>
      <c r="DW15" s="19">
        <v>1596.8</v>
      </c>
      <c r="DX15" s="19">
        <v>149.69999999999999</v>
      </c>
      <c r="DY15" s="19">
        <v>1018</v>
      </c>
      <c r="EA15" s="19">
        <f t="shared" si="24"/>
        <v>3112.8285714285712</v>
      </c>
      <c r="EB15" s="19">
        <f t="shared" si="2"/>
        <v>1372.4627450980392</v>
      </c>
      <c r="EC15" s="19">
        <f t="shared" si="2"/>
        <v>6777.4148936170213</v>
      </c>
      <c r="ED15" s="19">
        <f t="shared" si="2"/>
        <v>326</v>
      </c>
      <c r="EE15" s="19">
        <f t="shared" si="2"/>
        <v>213.53829787234042</v>
      </c>
      <c r="EF15" s="19">
        <f t="shared" si="2"/>
        <v>324.95789473684209</v>
      </c>
      <c r="EG15" s="19">
        <f t="shared" si="2"/>
        <v>234.55</v>
      </c>
      <c r="EH15" s="19">
        <f t="shared" si="2"/>
        <v>665.34999999999991</v>
      </c>
      <c r="EI15" s="19">
        <f t="shared" si="2"/>
        <v>3918.85</v>
      </c>
      <c r="EJ15" s="19">
        <f t="shared" si="2"/>
        <v>317.70000000000005</v>
      </c>
      <c r="EK15" s="19">
        <f t="shared" si="2"/>
        <v>1750.4666666666667</v>
      </c>
      <c r="EL15" s="19">
        <f t="shared" si="2"/>
        <v>152.67777777777778</v>
      </c>
      <c r="EM15" s="19">
        <f t="shared" si="2"/>
        <v>1119.45</v>
      </c>
      <c r="EO15" s="26">
        <v>30.06</v>
      </c>
      <c r="EQ15" s="19">
        <v>10</v>
      </c>
      <c r="ER15" s="19">
        <v>30</v>
      </c>
      <c r="ES15" s="19">
        <v>20</v>
      </c>
      <c r="ET15" s="19">
        <v>50</v>
      </c>
      <c r="EU15" s="19">
        <v>30</v>
      </c>
      <c r="EV15" s="19">
        <v>30</v>
      </c>
      <c r="EW15" s="19">
        <v>30</v>
      </c>
      <c r="EX15" s="19">
        <v>30</v>
      </c>
      <c r="EY15" s="19">
        <v>20</v>
      </c>
      <c r="EZ15" s="19">
        <v>30</v>
      </c>
      <c r="FA15" s="19">
        <v>20</v>
      </c>
      <c r="FB15" s="19">
        <v>30</v>
      </c>
      <c r="FC15" s="19">
        <v>20</v>
      </c>
      <c r="FE15" s="25">
        <v>2.1</v>
      </c>
      <c r="FF15" s="25">
        <v>2.2999999999999998</v>
      </c>
      <c r="FG15" s="25">
        <v>2.2000000000000002</v>
      </c>
      <c r="FH15" s="25">
        <v>2.8</v>
      </c>
      <c r="FI15" s="25">
        <v>2.2000000000000002</v>
      </c>
      <c r="FJ15" s="25">
        <v>3.2</v>
      </c>
      <c r="FK15" s="25">
        <v>2.5</v>
      </c>
      <c r="FL15" s="25">
        <v>2.8</v>
      </c>
      <c r="FM15" s="25">
        <v>2.2000000000000002</v>
      </c>
      <c r="FN15" s="25">
        <v>2.8</v>
      </c>
      <c r="FO15" s="25">
        <v>2.2000000000000002</v>
      </c>
      <c r="FP15" s="25">
        <v>3.5</v>
      </c>
      <c r="FQ15" s="25">
        <v>2.2000000000000002</v>
      </c>
      <c r="FR15" s="25"/>
      <c r="FS15" s="25">
        <v>2.8</v>
      </c>
      <c r="FT15" s="25">
        <v>2.8</v>
      </c>
      <c r="FU15" s="25">
        <v>2.5</v>
      </c>
      <c r="FV15" s="25">
        <v>2.8</v>
      </c>
      <c r="FW15" s="25">
        <v>2.5</v>
      </c>
      <c r="FX15" s="25">
        <v>2.5</v>
      </c>
      <c r="FY15" s="25">
        <v>2.5</v>
      </c>
      <c r="FZ15" s="25">
        <v>2.8</v>
      </c>
      <c r="GA15" s="25">
        <v>2.2000000000000002</v>
      </c>
      <c r="GB15" s="25">
        <v>2.8</v>
      </c>
      <c r="GC15" s="25">
        <v>2</v>
      </c>
      <c r="GD15" s="25">
        <v>2.8</v>
      </c>
      <c r="GE15" s="25">
        <v>2.2000000000000002</v>
      </c>
      <c r="GG15" s="28">
        <v>560706</v>
      </c>
      <c r="GH15" s="28">
        <v>386426.8</v>
      </c>
      <c r="GI15" s="28">
        <v>1904278.9</v>
      </c>
      <c r="GJ15" s="28">
        <v>136666</v>
      </c>
      <c r="GK15" s="28">
        <v>151055.4</v>
      </c>
      <c r="GL15" s="28">
        <v>125939.4</v>
      </c>
      <c r="GM15" s="28">
        <v>48865.4</v>
      </c>
      <c r="GN15" s="28">
        <v>448639.5</v>
      </c>
      <c r="GO15" s="28">
        <v>568018.30000000005</v>
      </c>
      <c r="GP15" s="28">
        <v>50075.9</v>
      </c>
      <c r="GQ15" s="28">
        <v>296729</v>
      </c>
      <c r="GR15" s="28">
        <v>3095.5</v>
      </c>
      <c r="GS15" s="28">
        <v>35263.800000000003</v>
      </c>
      <c r="GU15" s="26">
        <v>25.21</v>
      </c>
      <c r="GV15" s="26">
        <v>19.399999999999999</v>
      </c>
      <c r="GW15" s="26">
        <v>59.19</v>
      </c>
      <c r="GX15" s="26">
        <v>41.39</v>
      </c>
      <c r="GY15" s="26">
        <v>56.02</v>
      </c>
      <c r="GZ15" s="26">
        <v>54.81</v>
      </c>
      <c r="HA15" s="26">
        <v>25.58</v>
      </c>
      <c r="HB15" s="26">
        <v>34.549999999999997</v>
      </c>
      <c r="HC15" s="26">
        <v>17.55</v>
      </c>
      <c r="HD15" s="26">
        <v>8.66</v>
      </c>
      <c r="HE15" s="26">
        <v>12.39</v>
      </c>
      <c r="HF15" s="26">
        <v>9.02</v>
      </c>
      <c r="HG15" s="26">
        <v>2</v>
      </c>
      <c r="HI15" s="27">
        <f t="shared" si="25"/>
        <v>2.069758198766657E-2</v>
      </c>
      <c r="HJ15" s="27">
        <f t="shared" si="3"/>
        <v>9.9308324722405736E-3</v>
      </c>
      <c r="HK15" s="27">
        <f t="shared" si="3"/>
        <v>1.4721558713730957E-2</v>
      </c>
      <c r="HL15" s="27">
        <f t="shared" si="3"/>
        <v>1.9134305989389519E-2</v>
      </c>
      <c r="HM15" s="27">
        <f t="shared" si="3"/>
        <v>2.4594296088292899E-2</v>
      </c>
      <c r="HN15" s="27">
        <f t="shared" si="3"/>
        <v>3.7095618043332654E-2</v>
      </c>
      <c r="HO15" s="27">
        <f t="shared" si="3"/>
        <v>3.6734395335989871E-2</v>
      </c>
      <c r="HP15" s="27">
        <f t="shared" si="3"/>
        <v>1.1732908412081399E-2</v>
      </c>
      <c r="HQ15" s="27">
        <f t="shared" si="3"/>
        <v>1.0250115522059577E-2</v>
      </c>
      <c r="HR15" s="27">
        <f t="shared" si="3"/>
        <v>1.9116692911565158E-2</v>
      </c>
      <c r="HS15" s="27">
        <f t="shared" si="3"/>
        <v>9.2513147854148929E-3</v>
      </c>
      <c r="HT15" s="27">
        <f t="shared" si="3"/>
        <v>0.14598589907785314</v>
      </c>
      <c r="HU15" s="27">
        <f t="shared" si="3"/>
        <v>1.007525763535972E-2</v>
      </c>
      <c r="HW15" s="27">
        <f t="shared" si="9"/>
        <v>4.427833714621509E-2</v>
      </c>
      <c r="HX15" s="27">
        <f t="shared" si="10"/>
        <v>1.8764307956298562E-2</v>
      </c>
      <c r="HY15" s="27">
        <f t="shared" si="11"/>
        <v>2.4562920713860105E-2</v>
      </c>
      <c r="HZ15" s="27">
        <f t="shared" si="12"/>
        <v>2.796670163409172E-2</v>
      </c>
      <c r="IA15" s="27">
        <f t="shared" si="13"/>
        <v>3.6180668975487683E-2</v>
      </c>
      <c r="IB15" s="27">
        <f t="shared" si="14"/>
        <v>4.772351261274746E-2</v>
      </c>
      <c r="IC15" s="27">
        <f t="shared" si="15"/>
        <v>4.7431451257830118E-2</v>
      </c>
      <c r="ID15" s="27">
        <f t="shared" si="16"/>
        <v>1.9456682019754586E-2</v>
      </c>
      <c r="IE15" s="27">
        <f t="shared" si="17"/>
        <v>1.434196163846576E-2</v>
      </c>
      <c r="IF15" s="27">
        <f t="shared" si="18"/>
        <v>2.5768728544002483E-2</v>
      </c>
      <c r="IG15" s="27">
        <f t="shared" si="19"/>
        <v>1.1144133790510779E-2</v>
      </c>
      <c r="IH15" s="27"/>
      <c r="II15" s="27"/>
      <c r="IK15" s="27">
        <f t="shared" si="26"/>
        <v>2.839912240815862E-3</v>
      </c>
      <c r="IL15" s="27">
        <f t="shared" si="20"/>
        <v>3.8196034908104209E-3</v>
      </c>
      <c r="IM15" s="27">
        <f t="shared" si="4"/>
        <v>1.4090719506189994E-2</v>
      </c>
      <c r="IN15" s="27">
        <f t="shared" si="4"/>
        <v>0.25625930978080796</v>
      </c>
      <c r="IO15" s="27">
        <f t="shared" si="4"/>
        <v>7.9382359312242287E-2</v>
      </c>
      <c r="IP15" s="27">
        <f t="shared" si="4"/>
        <v>4.4230245728620722E-3</v>
      </c>
      <c r="IQ15" s="27">
        <f t="shared" si="4"/>
        <v>3.0645927375422769E-2</v>
      </c>
      <c r="IR15" s="27">
        <f t="shared" si="4"/>
        <v>5.6911644184264934E-3</v>
      </c>
      <c r="IS15" s="27">
        <f t="shared" si="4"/>
        <v>5.8797128335575108E-3</v>
      </c>
      <c r="IT15" s="27">
        <f t="shared" si="4"/>
        <v>1.4998478691581467E-2</v>
      </c>
      <c r="IU15" s="27">
        <f t="shared" si="4"/>
        <v>7.5659296988174904E-2</v>
      </c>
      <c r="IV15" s="27">
        <f t="shared" si="4"/>
        <v>0.12911881202971506</v>
      </c>
      <c r="IW15" s="27">
        <f t="shared" si="4"/>
        <v>1.5462596635262279E-2</v>
      </c>
    </row>
    <row r="16" spans="1:257">
      <c r="A16" s="21">
        <v>14</v>
      </c>
      <c r="B16" s="19" t="s">
        <v>173</v>
      </c>
      <c r="C16" s="22" t="s">
        <v>174</v>
      </c>
      <c r="D16" s="19">
        <v>1</v>
      </c>
      <c r="E16" s="19">
        <v>14</v>
      </c>
      <c r="G16" s="23">
        <v>41218</v>
      </c>
      <c r="H16" s="24">
        <v>0.70605324074074083</v>
      </c>
      <c r="I16" s="24"/>
      <c r="J16" s="25">
        <v>29.198</v>
      </c>
      <c r="K16" s="25">
        <v>-46.207000000000001</v>
      </c>
      <c r="L16" s="25">
        <v>10.457000000000001</v>
      </c>
      <c r="M16" s="26">
        <f t="shared" si="5"/>
        <v>88.088116898660985</v>
      </c>
      <c r="O16" s="26">
        <v>43.062774859999998</v>
      </c>
      <c r="P16" s="26">
        <v>8.8029941399999991</v>
      </c>
      <c r="Q16" s="26">
        <v>0.82256556999999997</v>
      </c>
      <c r="R16" s="26">
        <v>2.1923399999999999E-2</v>
      </c>
      <c r="S16" s="26">
        <v>0.14416878</v>
      </c>
      <c r="T16" s="26">
        <v>33.815652499999999</v>
      </c>
      <c r="U16" s="26">
        <v>1.1130402599999998</v>
      </c>
      <c r="V16" s="26">
        <v>6.01288702</v>
      </c>
      <c r="W16" s="26">
        <v>2.3282687999999996</v>
      </c>
      <c r="X16" s="26">
        <v>1.7294455099999999</v>
      </c>
      <c r="Y16" s="26">
        <v>5.0593619999999999E-2</v>
      </c>
      <c r="Z16" s="26">
        <v>0.44400000000000006</v>
      </c>
      <c r="AA16" s="26">
        <v>0.48900000000000005</v>
      </c>
      <c r="AB16" s="26">
        <f t="shared" si="21"/>
        <v>98.837314460000016</v>
      </c>
      <c r="AC16" s="26">
        <f t="shared" si="22"/>
        <v>0.18695610156644771</v>
      </c>
      <c r="AD16" s="26">
        <f t="shared" si="6"/>
        <v>0.11033851105118861</v>
      </c>
      <c r="AE16" s="26">
        <f t="shared" si="7"/>
        <v>98.540019847382382</v>
      </c>
      <c r="AG16" s="25">
        <v>74.933000000000007</v>
      </c>
      <c r="AH16" s="25">
        <v>20.106000000000002</v>
      </c>
      <c r="AI16" s="25">
        <v>0.79090000000000005</v>
      </c>
      <c r="AJ16" s="25">
        <v>3.6900000000000002E-2</v>
      </c>
      <c r="AK16" s="25">
        <v>0.1721</v>
      </c>
      <c r="AL16" s="25">
        <v>45.298000000000002</v>
      </c>
      <c r="AM16" s="25">
        <v>3.2816000000000001</v>
      </c>
      <c r="AN16" s="25">
        <v>7.944</v>
      </c>
      <c r="AO16" s="25">
        <v>9.7850000000000001</v>
      </c>
      <c r="AP16" s="25">
        <v>10.673999999999999</v>
      </c>
      <c r="AQ16" s="25">
        <v>0.3508</v>
      </c>
      <c r="AR16" s="25">
        <v>5.4016999999999999</v>
      </c>
      <c r="AS16" s="25">
        <v>25.206499999999998</v>
      </c>
      <c r="AU16" s="26">
        <v>40.410699999999999</v>
      </c>
      <c r="AV16" s="26">
        <v>7.3689</v>
      </c>
      <c r="AW16" s="26">
        <v>0.78100000000000003</v>
      </c>
      <c r="AX16" s="26">
        <v>2.23E-2</v>
      </c>
      <c r="AY16" s="26">
        <v>0.14180000000000001</v>
      </c>
      <c r="AZ16" s="26">
        <v>31.939599999999999</v>
      </c>
      <c r="BA16" s="26">
        <v>1.0839000000000001</v>
      </c>
      <c r="BB16" s="26">
        <v>4.5510999999999999</v>
      </c>
      <c r="BC16" s="26">
        <v>2.4028</v>
      </c>
      <c r="BD16" s="26">
        <v>1.2457</v>
      </c>
      <c r="BE16" s="26">
        <v>5.2299999999999999E-2</v>
      </c>
      <c r="BF16" s="26">
        <v>0.48720000000000002</v>
      </c>
      <c r="BG16" s="26">
        <v>0.50409999999999999</v>
      </c>
      <c r="BI16" s="27">
        <f t="shared" si="8"/>
        <v>1.0656280356440249</v>
      </c>
      <c r="BJ16" s="27">
        <f t="shared" si="0"/>
        <v>1.1946144119203679</v>
      </c>
      <c r="BK16" s="27">
        <f t="shared" si="0"/>
        <v>1.0532209603072982</v>
      </c>
      <c r="BL16" s="27">
        <f t="shared" si="0"/>
        <v>0.98311210762331835</v>
      </c>
      <c r="BM16" s="27">
        <f t="shared" si="0"/>
        <v>1.0167050775740478</v>
      </c>
      <c r="BN16" s="27">
        <f t="shared" si="0"/>
        <v>1.0587375076707286</v>
      </c>
      <c r="BO16" s="27">
        <f t="shared" si="0"/>
        <v>1.0268846388043174</v>
      </c>
      <c r="BP16" s="27">
        <f t="shared" si="0"/>
        <v>1.3211942211772978</v>
      </c>
      <c r="BQ16" s="27">
        <f t="shared" si="0"/>
        <v>0.96898152155818196</v>
      </c>
      <c r="BR16" s="27">
        <f t="shared" si="0"/>
        <v>1.3883322710122821</v>
      </c>
      <c r="BS16" s="27">
        <f t="shared" si="0"/>
        <v>0.9673732313575526</v>
      </c>
      <c r="BT16" s="27">
        <f t="shared" si="0"/>
        <v>0.91133004926108385</v>
      </c>
      <c r="BU16" s="27">
        <f t="shared" si="0"/>
        <v>0.97004562586788345</v>
      </c>
      <c r="BW16" s="19">
        <v>420153</v>
      </c>
      <c r="BX16" s="19">
        <v>77694.600000000006</v>
      </c>
      <c r="BY16" s="19">
        <v>15059.9</v>
      </c>
      <c r="BZ16" s="19">
        <v>59.9</v>
      </c>
      <c r="CA16" s="19">
        <v>262.8</v>
      </c>
      <c r="CB16" s="19">
        <v>57049.2</v>
      </c>
      <c r="CC16" s="19">
        <v>1603.5</v>
      </c>
      <c r="CD16" s="19">
        <v>35642.1</v>
      </c>
      <c r="CE16" s="19">
        <v>55578.8</v>
      </c>
      <c r="CF16" s="19">
        <v>5346</v>
      </c>
      <c r="CG16" s="19">
        <v>1041.3</v>
      </c>
      <c r="CH16" s="19">
        <v>166.3</v>
      </c>
      <c r="CI16" s="19">
        <v>8888.9</v>
      </c>
      <c r="CK16" s="19">
        <f t="shared" si="23"/>
        <v>423567.1</v>
      </c>
      <c r="CL16" s="19">
        <f t="shared" si="1"/>
        <v>78995.003921568627</v>
      </c>
      <c r="CM16" s="19">
        <f t="shared" si="1"/>
        <v>21428.387234042551</v>
      </c>
      <c r="CN16" s="19">
        <f t="shared" si="1"/>
        <v>375.9</v>
      </c>
      <c r="CO16" s="19">
        <f t="shared" si="1"/>
        <v>473.89574468085107</v>
      </c>
      <c r="CP16" s="19">
        <f t="shared" si="1"/>
        <v>57387.952631578948</v>
      </c>
      <c r="CQ16" s="19">
        <f t="shared" si="1"/>
        <v>1799.75</v>
      </c>
      <c r="CR16" s="19">
        <f t="shared" si="1"/>
        <v>36367.299999999996</v>
      </c>
      <c r="CS16" s="19">
        <f t="shared" si="1"/>
        <v>59432.800000000003</v>
      </c>
      <c r="CT16" s="19">
        <f t="shared" si="1"/>
        <v>5680.35</v>
      </c>
      <c r="CU16" s="19">
        <f t="shared" si="1"/>
        <v>2733.304761904762</v>
      </c>
      <c r="CV16" s="19">
        <f t="shared" si="1"/>
        <v>326.36666666666667</v>
      </c>
      <c r="CW16" s="19">
        <f t="shared" si="1"/>
        <v>10018.299999999999</v>
      </c>
      <c r="CY16" s="19">
        <v>4018.6</v>
      </c>
      <c r="CZ16" s="19">
        <v>1450.4</v>
      </c>
      <c r="DA16" s="19">
        <v>6630.1</v>
      </c>
      <c r="DB16" s="19">
        <v>352.6</v>
      </c>
      <c r="DC16" s="19">
        <v>159.69999999999999</v>
      </c>
      <c r="DD16" s="19">
        <v>359.3</v>
      </c>
      <c r="DE16" s="19">
        <v>192.9</v>
      </c>
      <c r="DF16" s="19">
        <v>848.3</v>
      </c>
      <c r="DG16" s="19">
        <v>4022</v>
      </c>
      <c r="DH16" s="19">
        <v>405.9</v>
      </c>
      <c r="DI16" s="19">
        <v>1793.1</v>
      </c>
      <c r="DJ16" s="19">
        <v>156.4</v>
      </c>
      <c r="DK16" s="19">
        <v>1184.3</v>
      </c>
      <c r="DM16" s="19">
        <v>2608.1</v>
      </c>
      <c r="DN16" s="19">
        <v>1117.8</v>
      </c>
      <c r="DO16" s="19">
        <v>6071.2</v>
      </c>
      <c r="DP16" s="19">
        <v>279.39999999999998</v>
      </c>
      <c r="DQ16" s="19">
        <v>269.5</v>
      </c>
      <c r="DR16" s="19">
        <v>322.7</v>
      </c>
      <c r="DS16" s="19">
        <v>199.6</v>
      </c>
      <c r="DT16" s="19">
        <v>602.1</v>
      </c>
      <c r="DU16" s="19">
        <v>3686</v>
      </c>
      <c r="DV16" s="19">
        <v>262.8</v>
      </c>
      <c r="DW16" s="19">
        <v>1600.1</v>
      </c>
      <c r="DX16" s="19">
        <v>163</v>
      </c>
      <c r="DY16" s="19">
        <v>1074.5</v>
      </c>
      <c r="EA16" s="19">
        <f t="shared" si="24"/>
        <v>3414.1</v>
      </c>
      <c r="EB16" s="19">
        <f t="shared" si="2"/>
        <v>1300.4039215686275</v>
      </c>
      <c r="EC16" s="19">
        <f t="shared" si="2"/>
        <v>6368.4872340425536</v>
      </c>
      <c r="ED16" s="19">
        <f t="shared" si="2"/>
        <v>316</v>
      </c>
      <c r="EE16" s="19">
        <f t="shared" si="2"/>
        <v>211.09574468085106</v>
      </c>
      <c r="EF16" s="19">
        <f t="shared" si="2"/>
        <v>338.75263157894739</v>
      </c>
      <c r="EG16" s="19">
        <f t="shared" si="2"/>
        <v>196.25</v>
      </c>
      <c r="EH16" s="19">
        <f t="shared" si="2"/>
        <v>725.2</v>
      </c>
      <c r="EI16" s="19">
        <f t="shared" si="2"/>
        <v>3854</v>
      </c>
      <c r="EJ16" s="19">
        <f t="shared" si="2"/>
        <v>334.35</v>
      </c>
      <c r="EK16" s="19">
        <f t="shared" si="2"/>
        <v>1692.0047619047618</v>
      </c>
      <c r="EL16" s="19">
        <f t="shared" si="2"/>
        <v>160.06666666666666</v>
      </c>
      <c r="EM16" s="19">
        <f t="shared" si="2"/>
        <v>1129.4000000000001</v>
      </c>
      <c r="EO16" s="26">
        <v>30.06</v>
      </c>
      <c r="EQ16" s="19">
        <v>10</v>
      </c>
      <c r="ER16" s="19">
        <v>30</v>
      </c>
      <c r="ES16" s="19">
        <v>20</v>
      </c>
      <c r="ET16" s="19">
        <v>50</v>
      </c>
      <c r="EU16" s="19">
        <v>30</v>
      </c>
      <c r="EV16" s="19">
        <v>30</v>
      </c>
      <c r="EW16" s="19">
        <v>30</v>
      </c>
      <c r="EX16" s="19">
        <v>30</v>
      </c>
      <c r="EY16" s="19">
        <v>20</v>
      </c>
      <c r="EZ16" s="19">
        <v>30</v>
      </c>
      <c r="FA16" s="19">
        <v>20</v>
      </c>
      <c r="FB16" s="19">
        <v>30</v>
      </c>
      <c r="FC16" s="19">
        <v>20</v>
      </c>
      <c r="FE16" s="25">
        <v>2.1</v>
      </c>
      <c r="FF16" s="25">
        <v>2.2999999999999998</v>
      </c>
      <c r="FG16" s="25">
        <v>2.2000000000000002</v>
      </c>
      <c r="FH16" s="25">
        <v>2.8</v>
      </c>
      <c r="FI16" s="25">
        <v>2.2000000000000002</v>
      </c>
      <c r="FJ16" s="25">
        <v>3.2</v>
      </c>
      <c r="FK16" s="25">
        <v>2.5</v>
      </c>
      <c r="FL16" s="25">
        <v>2.8</v>
      </c>
      <c r="FM16" s="25">
        <v>2.2000000000000002</v>
      </c>
      <c r="FN16" s="25">
        <v>2.8</v>
      </c>
      <c r="FO16" s="25">
        <v>2.2000000000000002</v>
      </c>
      <c r="FP16" s="25">
        <v>3.5</v>
      </c>
      <c r="FQ16" s="25">
        <v>2.2000000000000002</v>
      </c>
      <c r="FR16" s="25"/>
      <c r="FS16" s="25">
        <v>2.8</v>
      </c>
      <c r="FT16" s="25">
        <v>2.8</v>
      </c>
      <c r="FU16" s="25">
        <v>2.5</v>
      </c>
      <c r="FV16" s="25">
        <v>2.8</v>
      </c>
      <c r="FW16" s="25">
        <v>2.5</v>
      </c>
      <c r="FX16" s="25">
        <v>2.5</v>
      </c>
      <c r="FY16" s="25">
        <v>2.5</v>
      </c>
      <c r="FZ16" s="25">
        <v>2.8</v>
      </c>
      <c r="GA16" s="25">
        <v>2.2000000000000002</v>
      </c>
      <c r="GB16" s="25">
        <v>2.8</v>
      </c>
      <c r="GC16" s="25">
        <v>2</v>
      </c>
      <c r="GD16" s="25">
        <v>2.8</v>
      </c>
      <c r="GE16" s="25">
        <v>2.2000000000000002</v>
      </c>
      <c r="GG16" s="28">
        <v>560706</v>
      </c>
      <c r="GH16" s="28">
        <v>386426.8</v>
      </c>
      <c r="GI16" s="28">
        <v>1904278.9</v>
      </c>
      <c r="GJ16" s="28">
        <v>136666</v>
      </c>
      <c r="GK16" s="28">
        <v>151055.4</v>
      </c>
      <c r="GL16" s="28">
        <v>125939.4</v>
      </c>
      <c r="GM16" s="28">
        <v>48865.4</v>
      </c>
      <c r="GN16" s="28">
        <v>448639.5</v>
      </c>
      <c r="GO16" s="28">
        <v>568018.30000000005</v>
      </c>
      <c r="GP16" s="28">
        <v>50075.9</v>
      </c>
      <c r="GQ16" s="28">
        <v>296729</v>
      </c>
      <c r="GR16" s="28">
        <v>3095.5</v>
      </c>
      <c r="GS16" s="28">
        <v>35263.800000000003</v>
      </c>
      <c r="GU16" s="26">
        <v>25.21</v>
      </c>
      <c r="GV16" s="26">
        <v>19.399999999999999</v>
      </c>
      <c r="GW16" s="26">
        <v>59.19</v>
      </c>
      <c r="GX16" s="26">
        <v>41.39</v>
      </c>
      <c r="GY16" s="26">
        <v>56.02</v>
      </c>
      <c r="GZ16" s="26">
        <v>54.81</v>
      </c>
      <c r="HA16" s="26">
        <v>25.58</v>
      </c>
      <c r="HB16" s="26">
        <v>34.549999999999997</v>
      </c>
      <c r="HC16" s="26">
        <v>17.55</v>
      </c>
      <c r="HD16" s="26">
        <v>8.66</v>
      </c>
      <c r="HE16" s="26">
        <v>12.39</v>
      </c>
      <c r="HF16" s="26">
        <v>9.02</v>
      </c>
      <c r="HG16" s="26">
        <v>2</v>
      </c>
      <c r="HI16" s="27">
        <f t="shared" si="25"/>
        <v>2.1663227637821234E-2</v>
      </c>
      <c r="HJ16" s="27">
        <f t="shared" si="3"/>
        <v>9.6623444060188347E-3</v>
      </c>
      <c r="HK16" s="27">
        <f t="shared" si="3"/>
        <v>1.4294935035650342E-2</v>
      </c>
      <c r="HL16" s="27">
        <f t="shared" si="3"/>
        <v>1.8316322903429501E-2</v>
      </c>
      <c r="HM16" s="27">
        <f t="shared" si="3"/>
        <v>2.4475000998118744E-2</v>
      </c>
      <c r="HN16" s="27">
        <f t="shared" si="3"/>
        <v>3.7888634799120614E-2</v>
      </c>
      <c r="HO16" s="27">
        <f t="shared" si="3"/>
        <v>3.364392909731044E-2</v>
      </c>
      <c r="HP16" s="27">
        <f t="shared" si="3"/>
        <v>1.2241291616964441E-2</v>
      </c>
      <c r="HQ16" s="27">
        <f t="shared" si="3"/>
        <v>1.0169811657958078E-2</v>
      </c>
      <c r="HR16" s="27">
        <f t="shared" si="3"/>
        <v>1.9613917673197586E-2</v>
      </c>
      <c r="HS16" s="27">
        <f t="shared" si="3"/>
        <v>9.0914454265814577E-3</v>
      </c>
      <c r="HT16" s="27">
        <f t="shared" si="3"/>
        <v>0.15010080011013513</v>
      </c>
      <c r="HU16" s="27">
        <f t="shared" si="3"/>
        <v>1.0116812612977682E-2</v>
      </c>
      <c r="HW16" s="27">
        <f t="shared" si="9"/>
        <v>4.6344142885590967E-2</v>
      </c>
      <c r="HX16" s="27">
        <f t="shared" si="10"/>
        <v>1.8256999755172587E-2</v>
      </c>
      <c r="HY16" s="27">
        <f t="shared" si="11"/>
        <v>2.3851099106982597E-2</v>
      </c>
      <c r="HZ16" s="27">
        <f t="shared" si="12"/>
        <v>2.6771137555652559E-2</v>
      </c>
      <c r="IA16" s="27">
        <f t="shared" si="13"/>
        <v>3.6005173968332485E-2</v>
      </c>
      <c r="IB16" s="27">
        <f t="shared" si="14"/>
        <v>4.8743728669068669E-2</v>
      </c>
      <c r="IC16" s="27">
        <f t="shared" si="15"/>
        <v>4.3441041250447239E-2</v>
      </c>
      <c r="ID16" s="27">
        <f t="shared" si="16"/>
        <v>2.0299733888412132E-2</v>
      </c>
      <c r="IE16" s="27">
        <f t="shared" si="17"/>
        <v>1.4229600471814942E-2</v>
      </c>
      <c r="IF16" s="27">
        <f t="shared" si="18"/>
        <v>2.6438972605940147E-2</v>
      </c>
      <c r="IG16" s="27">
        <f t="shared" si="19"/>
        <v>1.0951555160860023E-2</v>
      </c>
      <c r="IH16" s="27"/>
      <c r="II16" s="27"/>
      <c r="IK16" s="27">
        <f t="shared" si="26"/>
        <v>2.8366282239323465E-3</v>
      </c>
      <c r="IL16" s="27">
        <f t="shared" si="20"/>
        <v>3.8406028827964486E-3</v>
      </c>
      <c r="IM16" s="27">
        <f t="shared" si="4"/>
        <v>1.4277968150160743E-2</v>
      </c>
      <c r="IN16" s="27">
        <f t="shared" si="4"/>
        <v>0.35819156345096198</v>
      </c>
      <c r="IO16" s="27">
        <f t="shared" si="4"/>
        <v>0.10487261842377794</v>
      </c>
      <c r="IP16" s="27">
        <f t="shared" si="4"/>
        <v>4.4348987713216858E-3</v>
      </c>
      <c r="IQ16" s="27">
        <f t="shared" si="4"/>
        <v>2.9339735121652378E-2</v>
      </c>
      <c r="IR16" s="27">
        <f t="shared" si="4"/>
        <v>5.690162285928827E-3</v>
      </c>
      <c r="IS16" s="27">
        <f t="shared" si="4"/>
        <v>5.8376481679396786E-3</v>
      </c>
      <c r="IT16" s="27">
        <f t="shared" si="4"/>
        <v>1.5276466617804487E-2</v>
      </c>
      <c r="IU16" s="27">
        <f t="shared" si="4"/>
        <v>8.2392270667562176E-2</v>
      </c>
      <c r="IV16" s="27">
        <f t="shared" si="4"/>
        <v>0.13965751147171007</v>
      </c>
      <c r="IW16" s="27">
        <f t="shared" si="4"/>
        <v>1.5319166272957319E-2</v>
      </c>
    </row>
    <row r="17" spans="1:257">
      <c r="A17" s="21">
        <v>15</v>
      </c>
      <c r="B17" s="19" t="s">
        <v>173</v>
      </c>
      <c r="C17" s="22" t="s">
        <v>174</v>
      </c>
      <c r="D17" s="19">
        <v>1</v>
      </c>
      <c r="E17" s="19">
        <v>15</v>
      </c>
      <c r="G17" s="23">
        <v>41218</v>
      </c>
      <c r="H17" s="24">
        <v>0.70907407407407408</v>
      </c>
      <c r="I17" s="24"/>
      <c r="J17" s="25">
        <v>29.204000000000001</v>
      </c>
      <c r="K17" s="25">
        <v>-46.209000000000003</v>
      </c>
      <c r="L17" s="25">
        <v>10.456</v>
      </c>
      <c r="M17" s="26">
        <f t="shared" si="5"/>
        <v>94.412672218998736</v>
      </c>
      <c r="O17" s="26">
        <v>46.2846209</v>
      </c>
      <c r="P17" s="26">
        <v>5.2186885199999997</v>
      </c>
      <c r="Q17" s="26">
        <v>0.46384021999999997</v>
      </c>
      <c r="R17" s="26">
        <v>7.3078000000000006E-3</v>
      </c>
      <c r="S17" s="26">
        <v>5.295996E-2</v>
      </c>
      <c r="T17" s="26">
        <v>34.815263000000002</v>
      </c>
      <c r="U17" s="26">
        <v>0.94001543999999992</v>
      </c>
      <c r="V17" s="26">
        <v>7.4588984599999995</v>
      </c>
      <c r="W17" s="26">
        <v>1.4089944000000001</v>
      </c>
      <c r="X17" s="26">
        <v>1.04737269</v>
      </c>
      <c r="Y17" s="26">
        <v>3.011525E-2</v>
      </c>
      <c r="Z17" s="26">
        <v>0.57899999999999996</v>
      </c>
      <c r="AA17" s="26">
        <v>0.29299999999999998</v>
      </c>
      <c r="AB17" s="26">
        <f>SUM(O17:AA17)</f>
        <v>98.600076639999997</v>
      </c>
      <c r="AC17" s="26">
        <f t="shared" si="22"/>
        <v>0.24380086217786759</v>
      </c>
      <c r="AD17" s="26">
        <f t="shared" si="6"/>
        <v>6.6112850179955537E-2</v>
      </c>
      <c r="AE17" s="26">
        <f t="shared" si="7"/>
        <v>98.290162927642172</v>
      </c>
      <c r="AG17" s="25">
        <v>81.207999999999998</v>
      </c>
      <c r="AH17" s="25">
        <v>11.819000000000001</v>
      </c>
      <c r="AI17" s="25">
        <v>0.44740000000000002</v>
      </c>
      <c r="AJ17" s="25">
        <v>1.2200000000000001E-2</v>
      </c>
      <c r="AK17" s="25">
        <v>6.2899999999999998E-2</v>
      </c>
      <c r="AL17" s="25">
        <v>46.622999999999998</v>
      </c>
      <c r="AM17" s="25">
        <v>2.7686999999999999</v>
      </c>
      <c r="AN17" s="25">
        <v>9.8510000000000009</v>
      </c>
      <c r="AO17" s="25">
        <v>5.91</v>
      </c>
      <c r="AP17" s="25">
        <v>6.4184000000000001</v>
      </c>
      <c r="AQ17" s="25">
        <v>0.2064</v>
      </c>
      <c r="AR17" s="25">
        <v>7.1212999999999997</v>
      </c>
      <c r="AS17" s="25">
        <v>15.0456</v>
      </c>
      <c r="AU17" s="26">
        <v>43.794800000000002</v>
      </c>
      <c r="AV17" s="26">
        <v>4.3316999999999997</v>
      </c>
      <c r="AW17" s="26">
        <v>0.44180000000000003</v>
      </c>
      <c r="AX17" s="26">
        <v>7.4000000000000003E-3</v>
      </c>
      <c r="AY17" s="26">
        <v>5.1799999999999999E-2</v>
      </c>
      <c r="AZ17" s="26">
        <v>32.873899999999999</v>
      </c>
      <c r="BA17" s="26">
        <v>0.91449999999999998</v>
      </c>
      <c r="BB17" s="26">
        <v>5.6436000000000002</v>
      </c>
      <c r="BC17" s="26">
        <v>1.4513</v>
      </c>
      <c r="BD17" s="26">
        <v>0.749</v>
      </c>
      <c r="BE17" s="26">
        <v>3.0800000000000001E-2</v>
      </c>
      <c r="BF17" s="26">
        <v>0.64229999999999998</v>
      </c>
      <c r="BG17" s="26">
        <v>0.3009</v>
      </c>
      <c r="BI17" s="27">
        <f t="shared" si="8"/>
        <v>1.0568519755770092</v>
      </c>
      <c r="BJ17" s="27">
        <f t="shared" si="0"/>
        <v>1.2047668398088511</v>
      </c>
      <c r="BK17" s="27">
        <f t="shared" si="0"/>
        <v>1.0498873245812583</v>
      </c>
      <c r="BL17" s="27">
        <f t="shared" si="0"/>
        <v>0.98754054054054052</v>
      </c>
      <c r="BM17" s="27">
        <f t="shared" si="0"/>
        <v>1.0223930501930503</v>
      </c>
      <c r="BN17" s="27">
        <f t="shared" si="0"/>
        <v>1.0590548428996864</v>
      </c>
      <c r="BO17" s="27">
        <f t="shared" si="0"/>
        <v>1.027900973209404</v>
      </c>
      <c r="BP17" s="27">
        <f t="shared" si="0"/>
        <v>1.3216561166631227</v>
      </c>
      <c r="BQ17" s="27">
        <f t="shared" si="0"/>
        <v>0.97084985874732999</v>
      </c>
      <c r="BR17" s="27">
        <f t="shared" si="0"/>
        <v>1.3983614018691588</v>
      </c>
      <c r="BS17" s="27">
        <f t="shared" si="0"/>
        <v>0.97776785714285708</v>
      </c>
      <c r="BT17" s="27">
        <f t="shared" si="0"/>
        <v>0.90144792153199438</v>
      </c>
      <c r="BU17" s="27">
        <f t="shared" si="0"/>
        <v>0.97374543037553996</v>
      </c>
      <c r="BW17" s="19">
        <v>455339.3</v>
      </c>
      <c r="BX17" s="19">
        <v>45672</v>
      </c>
      <c r="BY17" s="19">
        <v>8519.6</v>
      </c>
      <c r="BZ17" s="19">
        <v>20</v>
      </c>
      <c r="CA17" s="19">
        <v>96.5</v>
      </c>
      <c r="CB17" s="19">
        <v>58715.9</v>
      </c>
      <c r="CC17" s="19">
        <v>1354</v>
      </c>
      <c r="CD17" s="19">
        <v>44194.9</v>
      </c>
      <c r="CE17" s="19">
        <v>33569.5</v>
      </c>
      <c r="CF17" s="19">
        <v>3213.6</v>
      </c>
      <c r="CG17" s="19">
        <v>612.1</v>
      </c>
      <c r="CH17" s="19">
        <v>219.6</v>
      </c>
      <c r="CI17" s="19">
        <v>5306</v>
      </c>
      <c r="CK17" s="19">
        <f t="shared" si="23"/>
        <v>458971.08571428573</v>
      </c>
      <c r="CL17" s="19">
        <f t="shared" si="1"/>
        <v>46984.180392156864</v>
      </c>
      <c r="CM17" s="19">
        <f t="shared" si="1"/>
        <v>15236.555319148936</v>
      </c>
      <c r="CN17" s="19">
        <f t="shared" si="1"/>
        <v>339.35</v>
      </c>
      <c r="CO17" s="19">
        <f t="shared" si="1"/>
        <v>330.24893617021274</v>
      </c>
      <c r="CP17" s="19">
        <f t="shared" si="1"/>
        <v>59063.380701754388</v>
      </c>
      <c r="CQ17" s="19">
        <f t="shared" si="1"/>
        <v>1578.55</v>
      </c>
      <c r="CR17" s="19">
        <f t="shared" si="1"/>
        <v>44890.15</v>
      </c>
      <c r="CS17" s="19">
        <f t="shared" si="1"/>
        <v>37493.300000000003</v>
      </c>
      <c r="CT17" s="19">
        <f t="shared" si="1"/>
        <v>3508</v>
      </c>
      <c r="CU17" s="19">
        <f t="shared" si="1"/>
        <v>2359.8761904761905</v>
      </c>
      <c r="CV17" s="19">
        <f t="shared" si="1"/>
        <v>351.18888888888887</v>
      </c>
      <c r="CW17" s="19">
        <f t="shared" si="1"/>
        <v>6362.2</v>
      </c>
      <c r="CY17" s="19">
        <v>4324.7</v>
      </c>
      <c r="CZ17" s="19">
        <v>1493.7</v>
      </c>
      <c r="DA17" s="19">
        <v>7235.5</v>
      </c>
      <c r="DB17" s="19">
        <v>342.6</v>
      </c>
      <c r="DC17" s="19">
        <v>246.2</v>
      </c>
      <c r="DD17" s="19">
        <v>379.2</v>
      </c>
      <c r="DE17" s="19">
        <v>236.2</v>
      </c>
      <c r="DF17" s="19">
        <v>801.7</v>
      </c>
      <c r="DG17" s="19">
        <v>4165</v>
      </c>
      <c r="DH17" s="19">
        <v>329.3</v>
      </c>
      <c r="DI17" s="19">
        <v>1829.7</v>
      </c>
      <c r="DJ17" s="19">
        <v>129.69999999999999</v>
      </c>
      <c r="DK17" s="19">
        <v>1121.0999999999999</v>
      </c>
      <c r="DM17" s="19">
        <v>2707.9</v>
      </c>
      <c r="DN17" s="19">
        <v>1091.2</v>
      </c>
      <c r="DO17" s="19">
        <v>6127.7</v>
      </c>
      <c r="DP17" s="19">
        <v>296.10000000000002</v>
      </c>
      <c r="DQ17" s="19">
        <v>219.6</v>
      </c>
      <c r="DR17" s="19">
        <v>322.7</v>
      </c>
      <c r="DS17" s="19">
        <v>212.9</v>
      </c>
      <c r="DT17" s="19">
        <v>588.79999999999995</v>
      </c>
      <c r="DU17" s="19">
        <v>3682.6</v>
      </c>
      <c r="DV17" s="19">
        <v>259.5</v>
      </c>
      <c r="DW17" s="19">
        <v>1673.3</v>
      </c>
      <c r="DX17" s="19">
        <v>133.1</v>
      </c>
      <c r="DY17" s="19">
        <v>991.3</v>
      </c>
      <c r="EA17" s="19">
        <f t="shared" si="24"/>
        <v>3631.7857142857142</v>
      </c>
      <c r="EB17" s="19">
        <f t="shared" si="2"/>
        <v>1312.1803921568628</v>
      </c>
      <c r="EC17" s="19">
        <f t="shared" si="2"/>
        <v>6716.9553191489358</v>
      </c>
      <c r="ED17" s="19">
        <f t="shared" si="2"/>
        <v>319.35000000000002</v>
      </c>
      <c r="EE17" s="19">
        <f t="shared" si="2"/>
        <v>233.74893617021274</v>
      </c>
      <c r="EF17" s="19">
        <f t="shared" si="2"/>
        <v>347.48070175438596</v>
      </c>
      <c r="EG17" s="19">
        <f t="shared" si="2"/>
        <v>224.55</v>
      </c>
      <c r="EH17" s="19">
        <f t="shared" si="2"/>
        <v>695.25</v>
      </c>
      <c r="EI17" s="19">
        <f t="shared" si="2"/>
        <v>3923.8</v>
      </c>
      <c r="EJ17" s="19">
        <f t="shared" si="2"/>
        <v>294.39999999999998</v>
      </c>
      <c r="EK17" s="19">
        <f t="shared" si="2"/>
        <v>1747.7761904761905</v>
      </c>
      <c r="EL17" s="19">
        <f t="shared" si="2"/>
        <v>131.58888888888887</v>
      </c>
      <c r="EM17" s="19">
        <f t="shared" si="2"/>
        <v>1056.1999999999998</v>
      </c>
      <c r="EO17" s="26">
        <v>30.06</v>
      </c>
      <c r="EQ17" s="19">
        <v>10</v>
      </c>
      <c r="ER17" s="19">
        <v>30</v>
      </c>
      <c r="ES17" s="19">
        <v>20</v>
      </c>
      <c r="ET17" s="19">
        <v>50</v>
      </c>
      <c r="EU17" s="19">
        <v>30</v>
      </c>
      <c r="EV17" s="19">
        <v>30</v>
      </c>
      <c r="EW17" s="19">
        <v>30</v>
      </c>
      <c r="EX17" s="19">
        <v>30</v>
      </c>
      <c r="EY17" s="19">
        <v>20</v>
      </c>
      <c r="EZ17" s="19">
        <v>30</v>
      </c>
      <c r="FA17" s="19">
        <v>20</v>
      </c>
      <c r="FB17" s="19">
        <v>30</v>
      </c>
      <c r="FC17" s="19">
        <v>20</v>
      </c>
      <c r="FE17" s="25">
        <v>2.1</v>
      </c>
      <c r="FF17" s="25">
        <v>2.2999999999999998</v>
      </c>
      <c r="FG17" s="25">
        <v>2.2000000000000002</v>
      </c>
      <c r="FH17" s="25">
        <v>2.8</v>
      </c>
      <c r="FI17" s="25">
        <v>2.2000000000000002</v>
      </c>
      <c r="FJ17" s="25">
        <v>3.2</v>
      </c>
      <c r="FK17" s="25">
        <v>2.5</v>
      </c>
      <c r="FL17" s="25">
        <v>2.8</v>
      </c>
      <c r="FM17" s="25">
        <v>2.2000000000000002</v>
      </c>
      <c r="FN17" s="25">
        <v>2.8</v>
      </c>
      <c r="FO17" s="25">
        <v>2.2000000000000002</v>
      </c>
      <c r="FP17" s="25">
        <v>3.5</v>
      </c>
      <c r="FQ17" s="25">
        <v>2.2000000000000002</v>
      </c>
      <c r="FR17" s="25"/>
      <c r="FS17" s="25">
        <v>2.8</v>
      </c>
      <c r="FT17" s="25">
        <v>2.8</v>
      </c>
      <c r="FU17" s="25">
        <v>2.5</v>
      </c>
      <c r="FV17" s="25">
        <v>2.8</v>
      </c>
      <c r="FW17" s="25">
        <v>2.5</v>
      </c>
      <c r="FX17" s="25">
        <v>2.5</v>
      </c>
      <c r="FY17" s="25">
        <v>2.5</v>
      </c>
      <c r="FZ17" s="25">
        <v>2.8</v>
      </c>
      <c r="GA17" s="25">
        <v>2.2000000000000002</v>
      </c>
      <c r="GB17" s="25">
        <v>2.8</v>
      </c>
      <c r="GC17" s="25">
        <v>2</v>
      </c>
      <c r="GD17" s="25">
        <v>2.8</v>
      </c>
      <c r="GE17" s="25">
        <v>2.2000000000000002</v>
      </c>
      <c r="GG17" s="28">
        <v>560706</v>
      </c>
      <c r="GH17" s="28">
        <v>386426.8</v>
      </c>
      <c r="GI17" s="28">
        <v>1904278.9</v>
      </c>
      <c r="GJ17" s="28">
        <v>136666</v>
      </c>
      <c r="GK17" s="28">
        <v>151055.4</v>
      </c>
      <c r="GL17" s="28">
        <v>125939.4</v>
      </c>
      <c r="GM17" s="28">
        <v>48865.4</v>
      </c>
      <c r="GN17" s="28">
        <v>448639.5</v>
      </c>
      <c r="GO17" s="28">
        <v>568018.30000000005</v>
      </c>
      <c r="GP17" s="28">
        <v>50075.9</v>
      </c>
      <c r="GQ17" s="28">
        <v>296729</v>
      </c>
      <c r="GR17" s="28">
        <v>3095.5</v>
      </c>
      <c r="GS17" s="28">
        <v>35263.800000000003</v>
      </c>
      <c r="GU17" s="26">
        <v>25.21</v>
      </c>
      <c r="GV17" s="26">
        <v>19.399999999999999</v>
      </c>
      <c r="GW17" s="26">
        <v>59.19</v>
      </c>
      <c r="GX17" s="26">
        <v>41.39</v>
      </c>
      <c r="GY17" s="26">
        <v>56.02</v>
      </c>
      <c r="GZ17" s="26">
        <v>54.81</v>
      </c>
      <c r="HA17" s="26">
        <v>25.58</v>
      </c>
      <c r="HB17" s="26">
        <v>34.549999999999997</v>
      </c>
      <c r="HC17" s="26">
        <v>17.55</v>
      </c>
      <c r="HD17" s="26">
        <v>8.66</v>
      </c>
      <c r="HE17" s="26">
        <v>12.39</v>
      </c>
      <c r="HF17" s="26">
        <v>9.02</v>
      </c>
      <c r="HG17" s="26">
        <v>2</v>
      </c>
      <c r="HI17" s="27">
        <f t="shared" si="25"/>
        <v>2.2159179640403728E-2</v>
      </c>
      <c r="HJ17" s="27">
        <f t="shared" si="3"/>
        <v>9.7884833350167667E-3</v>
      </c>
      <c r="HK17" s="27">
        <f t="shared" si="3"/>
        <v>1.4634351208247836E-2</v>
      </c>
      <c r="HL17" s="27">
        <f t="shared" si="3"/>
        <v>1.8496097188041669E-2</v>
      </c>
      <c r="HM17" s="27">
        <f t="shared" si="3"/>
        <v>2.589886289090718E-2</v>
      </c>
      <c r="HN17" s="27">
        <f t="shared" si="3"/>
        <v>3.8385138744311841E-2</v>
      </c>
      <c r="HO17" s="27">
        <f t="shared" si="3"/>
        <v>3.6023675843771912E-2</v>
      </c>
      <c r="HP17" s="27">
        <f t="shared" si="3"/>
        <v>1.1990040493767753E-2</v>
      </c>
      <c r="HQ17" s="27">
        <f t="shared" si="3"/>
        <v>1.0281277064314056E-2</v>
      </c>
      <c r="HR17" s="27">
        <f t="shared" si="3"/>
        <v>1.8537817243340627E-2</v>
      </c>
      <c r="HS17" s="27">
        <f t="shared" si="3"/>
        <v>9.3393520302016454E-3</v>
      </c>
      <c r="HT17" s="27">
        <f t="shared" si="3"/>
        <v>0.13461923488473806</v>
      </c>
      <c r="HU17" s="27">
        <f t="shared" si="3"/>
        <v>9.8207841701193638E-3</v>
      </c>
      <c r="HW17" s="27">
        <f t="shared" si="9"/>
        <v>4.7405133004715695E-2</v>
      </c>
      <c r="HX17" s="27">
        <f t="shared" si="10"/>
        <v>1.8495339261514181E-2</v>
      </c>
      <c r="HY17" s="27">
        <f t="shared" si="11"/>
        <v>2.4417414990961516E-2</v>
      </c>
      <c r="HZ17" s="27">
        <f t="shared" si="12"/>
        <v>2.7033895650041703E-2</v>
      </c>
      <c r="IA17" s="27">
        <f t="shared" si="13"/>
        <v>3.8099817198813557E-2</v>
      </c>
      <c r="IB17" s="27">
        <f t="shared" si="14"/>
        <v>4.9382480994557179E-2</v>
      </c>
      <c r="IC17" s="27">
        <f t="shared" si="15"/>
        <v>4.6513770249478288E-2</v>
      </c>
      <c r="ID17" s="27">
        <f t="shared" si="16"/>
        <v>1.9883084150815064E-2</v>
      </c>
      <c r="IE17" s="27">
        <f t="shared" si="17"/>
        <v>1.4385562868388227E-2</v>
      </c>
      <c r="IF17" s="27">
        <f t="shared" si="18"/>
        <v>2.4988421509505861E-2</v>
      </c>
      <c r="IG17" s="27">
        <f t="shared" si="19"/>
        <v>1.1250183455580902E-2</v>
      </c>
      <c r="IH17" s="27"/>
      <c r="II17" s="27"/>
      <c r="IK17" s="27">
        <f t="shared" si="26"/>
        <v>2.72442300240479E-3</v>
      </c>
      <c r="IL17" s="27">
        <f t="shared" si="20"/>
        <v>5.0670134615300472E-3</v>
      </c>
      <c r="IM17" s="27">
        <f t="shared" si="4"/>
        <v>2.2429691420865254E-2</v>
      </c>
      <c r="IN17" s="27">
        <f t="shared" si="4"/>
        <v>1.0467292148568625</v>
      </c>
      <c r="IO17" s="27">
        <f t="shared" si="4"/>
        <v>0.25915303777967674</v>
      </c>
      <c r="IP17" s="27">
        <f t="shared" si="4"/>
        <v>4.3714154916418583E-3</v>
      </c>
      <c r="IQ17" s="27">
        <f t="shared" si="4"/>
        <v>3.3024490559957848E-2</v>
      </c>
      <c r="IR17" s="27">
        <f t="shared" si="4"/>
        <v>5.0872796769300677E-3</v>
      </c>
      <c r="IS17" s="27">
        <f t="shared" si="4"/>
        <v>7.8187168305459201E-3</v>
      </c>
      <c r="IT17" s="27">
        <f t="shared" si="4"/>
        <v>2.0206075269086476E-2</v>
      </c>
      <c r="IU17" s="27">
        <f t="shared" si="4"/>
        <v>0.13504079195148463</v>
      </c>
      <c r="IV17" s="27">
        <f t="shared" si="4"/>
        <v>0.10536252852188276</v>
      </c>
      <c r="IW17" s="27">
        <f t="shared" si="4"/>
        <v>2.0935261586720513E-2</v>
      </c>
    </row>
    <row r="18" spans="1:257">
      <c r="A18" s="21">
        <v>16</v>
      </c>
      <c r="B18" s="19" t="s">
        <v>173</v>
      </c>
      <c r="C18" s="22" t="s">
        <v>175</v>
      </c>
      <c r="D18" s="19">
        <v>1</v>
      </c>
      <c r="E18" s="19">
        <v>1</v>
      </c>
      <c r="G18" s="23">
        <v>41218</v>
      </c>
      <c r="H18" s="24">
        <v>0.71209490740740744</v>
      </c>
      <c r="I18" s="24"/>
      <c r="J18" s="25">
        <v>29.212</v>
      </c>
      <c r="K18" s="25">
        <v>-46.207999999999998</v>
      </c>
      <c r="L18" s="25">
        <v>10.457000000000001</v>
      </c>
      <c r="M18" s="26">
        <f t="shared" si="5"/>
        <v>102.474929967297</v>
      </c>
      <c r="O18" s="26">
        <v>45.561523979999997</v>
      </c>
      <c r="P18" s="26">
        <v>5.8384314000000002</v>
      </c>
      <c r="Q18" s="26">
        <v>0.5455962299999999</v>
      </c>
      <c r="R18" s="26">
        <v>0</v>
      </c>
      <c r="S18" s="26">
        <v>0.11915990999999998</v>
      </c>
      <c r="T18" s="26">
        <v>34.8474255</v>
      </c>
      <c r="U18" s="26">
        <v>1.0562261399999999</v>
      </c>
      <c r="V18" s="26">
        <v>7.0824711699999998</v>
      </c>
      <c r="W18" s="26">
        <v>1.6174751999999999</v>
      </c>
      <c r="X18" s="26">
        <v>1.2347405199999999</v>
      </c>
      <c r="Y18" s="26">
        <v>3.011525E-2</v>
      </c>
      <c r="Z18" s="26">
        <v>0.54799999999999993</v>
      </c>
      <c r="AA18" s="26">
        <v>0.35100000000000003</v>
      </c>
      <c r="AB18" s="26">
        <f t="shared" si="21"/>
        <v>98.8321653</v>
      </c>
      <c r="AC18" s="26">
        <f t="shared" si="22"/>
        <v>0.23074762085228226</v>
      </c>
      <c r="AD18" s="26">
        <f t="shared" si="6"/>
        <v>7.9200035539810226E-2</v>
      </c>
      <c r="AE18" s="26">
        <f t="shared" si="7"/>
        <v>98.522217643607902</v>
      </c>
      <c r="AG18" s="25">
        <v>79.820999999999998</v>
      </c>
      <c r="AH18" s="25">
        <v>13.237</v>
      </c>
      <c r="AI18" s="25">
        <v>0.52449999999999997</v>
      </c>
      <c r="AJ18" s="25">
        <v>-2E-3</v>
      </c>
      <c r="AK18" s="25">
        <v>0.14219999999999999</v>
      </c>
      <c r="AL18" s="25">
        <v>46.698999999999998</v>
      </c>
      <c r="AM18" s="25">
        <v>3.1172</v>
      </c>
      <c r="AN18" s="25">
        <v>9.3390000000000004</v>
      </c>
      <c r="AO18" s="25">
        <v>6.7930000000000001</v>
      </c>
      <c r="AP18" s="25">
        <v>7.57</v>
      </c>
      <c r="AQ18" s="25">
        <v>0.21299999999999999</v>
      </c>
      <c r="AR18" s="25">
        <v>6.7408000000000001</v>
      </c>
      <c r="AS18" s="25">
        <v>18.0456</v>
      </c>
      <c r="AU18" s="26">
        <v>43.046700000000001</v>
      </c>
      <c r="AV18" s="26">
        <v>4.8513999999999999</v>
      </c>
      <c r="AW18" s="26">
        <v>0.51790000000000003</v>
      </c>
      <c r="AX18" s="26">
        <v>-1.1999999999999999E-3</v>
      </c>
      <c r="AY18" s="26">
        <v>0.1172</v>
      </c>
      <c r="AZ18" s="26">
        <v>32.927500000000002</v>
      </c>
      <c r="BA18" s="26">
        <v>1.0296000000000001</v>
      </c>
      <c r="BB18" s="26">
        <v>5.3502999999999998</v>
      </c>
      <c r="BC18" s="26">
        <v>1.6680999999999999</v>
      </c>
      <c r="BD18" s="26">
        <v>0.88339999999999996</v>
      </c>
      <c r="BE18" s="26">
        <v>3.1800000000000002E-2</v>
      </c>
      <c r="BF18" s="26">
        <v>0.60799999999999998</v>
      </c>
      <c r="BG18" s="26">
        <v>0.3609</v>
      </c>
      <c r="BI18" s="27">
        <f t="shared" si="8"/>
        <v>1.0584208308650835</v>
      </c>
      <c r="BJ18" s="27">
        <f t="shared" si="0"/>
        <v>1.2034529001937586</v>
      </c>
      <c r="BK18" s="27">
        <f t="shared" si="0"/>
        <v>1.0534779494110831</v>
      </c>
      <c r="BL18" s="27">
        <f t="shared" si="0"/>
        <v>0</v>
      </c>
      <c r="BM18" s="27">
        <f t="shared" si="0"/>
        <v>1.0167227815699658</v>
      </c>
      <c r="BN18" s="27">
        <f t="shared" si="0"/>
        <v>1.0583076607698731</v>
      </c>
      <c r="BO18" s="27">
        <f t="shared" si="0"/>
        <v>1.0258606643356643</v>
      </c>
      <c r="BP18" s="27">
        <f t="shared" si="0"/>
        <v>1.3237521578229259</v>
      </c>
      <c r="BQ18" s="27">
        <f t="shared" si="0"/>
        <v>0.96965121995084225</v>
      </c>
      <c r="BR18" s="27">
        <f t="shared" si="0"/>
        <v>1.397713968757075</v>
      </c>
      <c r="BS18" s="27">
        <f t="shared" si="0"/>
        <v>0.94702044025157228</v>
      </c>
      <c r="BT18" s="27">
        <f t="shared" si="0"/>
        <v>0.90131578947368407</v>
      </c>
      <c r="BU18" s="27">
        <f t="shared" si="0"/>
        <v>0.972568578553616</v>
      </c>
      <c r="BW18" s="19">
        <v>447559</v>
      </c>
      <c r="BX18" s="19">
        <v>51150.6</v>
      </c>
      <c r="BY18" s="19">
        <v>9986.7000000000007</v>
      </c>
      <c r="BZ18" s="19">
        <v>6.7</v>
      </c>
      <c r="CA18" s="19">
        <v>216.2</v>
      </c>
      <c r="CB18" s="19">
        <v>58812.800000000003</v>
      </c>
      <c r="CC18" s="19">
        <v>1523.1</v>
      </c>
      <c r="CD18" s="19">
        <v>41898.9</v>
      </c>
      <c r="CE18" s="19">
        <v>38586.6</v>
      </c>
      <c r="CF18" s="19">
        <v>3791.1</v>
      </c>
      <c r="CG18" s="19">
        <v>631.9</v>
      </c>
      <c r="CH18" s="19">
        <v>209.5</v>
      </c>
      <c r="CI18" s="19">
        <v>6365.1</v>
      </c>
      <c r="CK18" s="19">
        <f t="shared" si="23"/>
        <v>450977.7</v>
      </c>
      <c r="CL18" s="19">
        <f t="shared" si="1"/>
        <v>52349.639215686271</v>
      </c>
      <c r="CM18" s="19">
        <f t="shared" si="1"/>
        <v>16392.842553191491</v>
      </c>
      <c r="CN18" s="19">
        <f t="shared" si="1"/>
        <v>337.59999999999997</v>
      </c>
      <c r="CO18" s="19">
        <f t="shared" si="1"/>
        <v>432.28936170212762</v>
      </c>
      <c r="CP18" s="19">
        <f t="shared" si="1"/>
        <v>59153.085964912287</v>
      </c>
      <c r="CQ18" s="19">
        <f t="shared" si="1"/>
        <v>1729.3</v>
      </c>
      <c r="CR18" s="19">
        <f t="shared" si="1"/>
        <v>42590.65</v>
      </c>
      <c r="CS18" s="19">
        <f t="shared" si="1"/>
        <v>42374.45</v>
      </c>
      <c r="CT18" s="19">
        <f t="shared" si="1"/>
        <v>4146.95</v>
      </c>
      <c r="CU18" s="19">
        <f t="shared" si="1"/>
        <v>2306.2952380952379</v>
      </c>
      <c r="CV18" s="19">
        <f t="shared" si="1"/>
        <v>328.5</v>
      </c>
      <c r="CW18" s="19">
        <f t="shared" si="1"/>
        <v>7435.9000000000005</v>
      </c>
      <c r="CY18" s="19">
        <v>4157</v>
      </c>
      <c r="CZ18" s="19">
        <v>1353.5</v>
      </c>
      <c r="DA18" s="19">
        <v>6860.7</v>
      </c>
      <c r="DB18" s="19">
        <v>349.2</v>
      </c>
      <c r="DC18" s="19">
        <v>239.4</v>
      </c>
      <c r="DD18" s="19">
        <v>345.9</v>
      </c>
      <c r="DE18" s="19">
        <v>206.2</v>
      </c>
      <c r="DF18" s="19">
        <v>774.9</v>
      </c>
      <c r="DG18" s="19">
        <v>3960.8</v>
      </c>
      <c r="DH18" s="19">
        <v>412.4</v>
      </c>
      <c r="DI18" s="19">
        <v>1749.3</v>
      </c>
      <c r="DJ18" s="19">
        <v>143</v>
      </c>
      <c r="DK18" s="19">
        <v>1160.5999999999999</v>
      </c>
      <c r="DM18" s="19">
        <v>2434.3000000000002</v>
      </c>
      <c r="DN18" s="19">
        <v>1011</v>
      </c>
      <c r="DO18" s="19">
        <v>5889.6</v>
      </c>
      <c r="DP18" s="19">
        <v>312.60000000000002</v>
      </c>
      <c r="DQ18" s="19">
        <v>189.6</v>
      </c>
      <c r="DR18" s="19">
        <v>335.9</v>
      </c>
      <c r="DS18" s="19">
        <v>206.2</v>
      </c>
      <c r="DT18" s="19">
        <v>608.6</v>
      </c>
      <c r="DU18" s="19">
        <v>3614.9</v>
      </c>
      <c r="DV18" s="19">
        <v>299.3</v>
      </c>
      <c r="DW18" s="19">
        <v>1606.3</v>
      </c>
      <c r="DX18" s="19">
        <v>99.8</v>
      </c>
      <c r="DY18" s="19">
        <v>981</v>
      </c>
      <c r="EA18" s="19">
        <f t="shared" si="24"/>
        <v>3418.7</v>
      </c>
      <c r="EB18" s="19">
        <f t="shared" si="2"/>
        <v>1199.0392156862745</v>
      </c>
      <c r="EC18" s="19">
        <f t="shared" si="2"/>
        <v>6406.1425531914892</v>
      </c>
      <c r="ED18" s="19">
        <f t="shared" si="2"/>
        <v>330.9</v>
      </c>
      <c r="EE18" s="19">
        <f t="shared" si="2"/>
        <v>216.08936170212766</v>
      </c>
      <c r="EF18" s="19">
        <f t="shared" si="2"/>
        <v>340.28596491228069</v>
      </c>
      <c r="EG18" s="19">
        <f t="shared" si="2"/>
        <v>206.2</v>
      </c>
      <c r="EH18" s="19">
        <f t="shared" si="2"/>
        <v>691.75</v>
      </c>
      <c r="EI18" s="19">
        <f t="shared" si="2"/>
        <v>3787.8500000000004</v>
      </c>
      <c r="EJ18" s="19">
        <f t="shared" si="2"/>
        <v>355.85</v>
      </c>
      <c r="EK18" s="19">
        <f t="shared" si="2"/>
        <v>1674.395238095238</v>
      </c>
      <c r="EL18" s="19">
        <f t="shared" si="2"/>
        <v>119</v>
      </c>
      <c r="EM18" s="19">
        <f t="shared" si="2"/>
        <v>1070.8</v>
      </c>
      <c r="EO18" s="26">
        <v>30.07</v>
      </c>
      <c r="EQ18" s="19">
        <v>10</v>
      </c>
      <c r="ER18" s="19">
        <v>30</v>
      </c>
      <c r="ES18" s="19">
        <v>20</v>
      </c>
      <c r="ET18" s="19">
        <v>50</v>
      </c>
      <c r="EU18" s="19">
        <v>30</v>
      </c>
      <c r="EV18" s="19">
        <v>30</v>
      </c>
      <c r="EW18" s="19">
        <v>30</v>
      </c>
      <c r="EX18" s="19">
        <v>30</v>
      </c>
      <c r="EY18" s="19">
        <v>20</v>
      </c>
      <c r="EZ18" s="19">
        <v>30</v>
      </c>
      <c r="FA18" s="19">
        <v>20</v>
      </c>
      <c r="FB18" s="19">
        <v>30</v>
      </c>
      <c r="FC18" s="19">
        <v>20</v>
      </c>
      <c r="FE18" s="25">
        <v>2.1</v>
      </c>
      <c r="FF18" s="25">
        <v>2.2999999999999998</v>
      </c>
      <c r="FG18" s="25">
        <v>2.2000000000000002</v>
      </c>
      <c r="FH18" s="25">
        <v>2.8</v>
      </c>
      <c r="FI18" s="25">
        <v>2.2000000000000002</v>
      </c>
      <c r="FJ18" s="25">
        <v>3.2</v>
      </c>
      <c r="FK18" s="25">
        <v>2.5</v>
      </c>
      <c r="FL18" s="25">
        <v>2.8</v>
      </c>
      <c r="FM18" s="25">
        <v>2.2000000000000002</v>
      </c>
      <c r="FN18" s="25">
        <v>2.8</v>
      </c>
      <c r="FO18" s="25">
        <v>2.2000000000000002</v>
      </c>
      <c r="FP18" s="25">
        <v>3.5</v>
      </c>
      <c r="FQ18" s="25">
        <v>2.2000000000000002</v>
      </c>
      <c r="FR18" s="25"/>
      <c r="FS18" s="25">
        <v>2.8</v>
      </c>
      <c r="FT18" s="25">
        <v>2.8</v>
      </c>
      <c r="FU18" s="25">
        <v>2.5</v>
      </c>
      <c r="FV18" s="25">
        <v>2.8</v>
      </c>
      <c r="FW18" s="25">
        <v>2.5</v>
      </c>
      <c r="FX18" s="25">
        <v>2.5</v>
      </c>
      <c r="FY18" s="25">
        <v>2.5</v>
      </c>
      <c r="FZ18" s="25">
        <v>2.8</v>
      </c>
      <c r="GA18" s="25">
        <v>2.2000000000000002</v>
      </c>
      <c r="GB18" s="25">
        <v>2.8</v>
      </c>
      <c r="GC18" s="25">
        <v>2</v>
      </c>
      <c r="GD18" s="25">
        <v>2.8</v>
      </c>
      <c r="GE18" s="25">
        <v>2.2000000000000002</v>
      </c>
      <c r="GG18" s="28">
        <v>560706</v>
      </c>
      <c r="GH18" s="28">
        <v>386426.8</v>
      </c>
      <c r="GI18" s="28">
        <v>1904278.9</v>
      </c>
      <c r="GJ18" s="28">
        <v>136666</v>
      </c>
      <c r="GK18" s="28">
        <v>151055.4</v>
      </c>
      <c r="GL18" s="28">
        <v>125939.4</v>
      </c>
      <c r="GM18" s="28">
        <v>48865.4</v>
      </c>
      <c r="GN18" s="28">
        <v>448639.5</v>
      </c>
      <c r="GO18" s="28">
        <v>568018.30000000005</v>
      </c>
      <c r="GP18" s="28">
        <v>50075.9</v>
      </c>
      <c r="GQ18" s="28">
        <v>296729</v>
      </c>
      <c r="GR18" s="28">
        <v>3095.5</v>
      </c>
      <c r="GS18" s="28">
        <v>35263.800000000003</v>
      </c>
      <c r="GU18" s="26">
        <v>25.21</v>
      </c>
      <c r="GV18" s="26">
        <v>19.399999999999999</v>
      </c>
      <c r="GW18" s="26">
        <v>59.19</v>
      </c>
      <c r="GX18" s="26">
        <v>41.39</v>
      </c>
      <c r="GY18" s="26">
        <v>56.02</v>
      </c>
      <c r="GZ18" s="26">
        <v>54.81</v>
      </c>
      <c r="HA18" s="26">
        <v>25.58</v>
      </c>
      <c r="HB18" s="26">
        <v>34.549999999999997</v>
      </c>
      <c r="HC18" s="26">
        <v>17.55</v>
      </c>
      <c r="HD18" s="26">
        <v>8.66</v>
      </c>
      <c r="HE18" s="26">
        <v>12.39</v>
      </c>
      <c r="HF18" s="26">
        <v>9.02</v>
      </c>
      <c r="HG18" s="26">
        <v>2</v>
      </c>
      <c r="HI18" s="27">
        <f t="shared" si="25"/>
        <v>2.1527621815454347E-2</v>
      </c>
      <c r="HJ18" s="27">
        <f t="shared" si="3"/>
        <v>9.3452127757769638E-3</v>
      </c>
      <c r="HK18" s="27">
        <f t="shared" si="3"/>
        <v>1.4338247554397849E-2</v>
      </c>
      <c r="HL18" s="27">
        <f t="shared" si="3"/>
        <v>0</v>
      </c>
      <c r="HM18" s="27">
        <f t="shared" si="3"/>
        <v>2.4759108815725902E-2</v>
      </c>
      <c r="HN18" s="27">
        <f t="shared" si="3"/>
        <v>3.7952557915415443E-2</v>
      </c>
      <c r="HO18" s="27">
        <f t="shared" si="3"/>
        <v>3.4446151006299656E-2</v>
      </c>
      <c r="HP18" s="27">
        <f t="shared" si="3"/>
        <v>1.1976797863230035E-2</v>
      </c>
      <c r="HQ18" s="27">
        <f t="shared" si="3"/>
        <v>1.0087447052413399E-2</v>
      </c>
      <c r="HR18" s="27">
        <f t="shared" si="3"/>
        <v>2.0368067721070242E-2</v>
      </c>
      <c r="HS18" s="27">
        <f t="shared" si="3"/>
        <v>8.8522607310323083E-3</v>
      </c>
      <c r="HT18" s="27">
        <f t="shared" si="3"/>
        <v>0.1279779355753066</v>
      </c>
      <c r="HU18" s="27">
        <f t="shared" si="3"/>
        <v>9.8748348772287244E-3</v>
      </c>
      <c r="HW18" s="27">
        <f t="shared" si="9"/>
        <v>4.6054041349801483E-2</v>
      </c>
      <c r="HX18" s="27">
        <f t="shared" si="10"/>
        <v>1.7657779539830571E-2</v>
      </c>
      <c r="HY18" s="27">
        <f t="shared" si="11"/>
        <v>2.3923366044512812E-2</v>
      </c>
      <c r="HZ18" s="27">
        <f t="shared" si="12"/>
        <v>0</v>
      </c>
      <c r="IA18" s="27">
        <f t="shared" si="13"/>
        <v>3.6423124978814378E-2</v>
      </c>
      <c r="IB18" s="27">
        <f t="shared" si="14"/>
        <v>4.8825965758181968E-2</v>
      </c>
      <c r="IC18" s="27">
        <f t="shared" si="15"/>
        <v>4.4476870179334112E-2</v>
      </c>
      <c r="ID18" s="27">
        <f t="shared" si="16"/>
        <v>1.986112389659437E-2</v>
      </c>
      <c r="IE18" s="27">
        <f t="shared" si="17"/>
        <v>1.4114355915736829E-2</v>
      </c>
      <c r="IF18" s="27">
        <f t="shared" si="18"/>
        <v>2.7455544245971051E-2</v>
      </c>
      <c r="IG18" s="27">
        <f t="shared" si="19"/>
        <v>1.0663433276601518E-2</v>
      </c>
      <c r="IH18" s="27"/>
      <c r="II18" s="27"/>
      <c r="IK18" s="27">
        <f t="shared" si="26"/>
        <v>2.7466317253119371E-3</v>
      </c>
      <c r="IL18" s="27">
        <f t="shared" si="20"/>
        <v>4.7631724428509855E-3</v>
      </c>
      <c r="IM18" s="27">
        <f t="shared" si="4"/>
        <v>1.9496382723276078E-2</v>
      </c>
      <c r="IN18" s="27">
        <f t="shared" si="4"/>
        <v>3.1471988717233295</v>
      </c>
      <c r="IO18" s="27">
        <f t="shared" si="4"/>
        <v>0.12400275853403329</v>
      </c>
      <c r="IP18" s="27">
        <f t="shared" si="4"/>
        <v>4.3665163901022699E-3</v>
      </c>
      <c r="IQ18" s="27">
        <f t="shared" si="4"/>
        <v>3.0411709145983404E-2</v>
      </c>
      <c r="IR18" s="27">
        <f t="shared" si="4"/>
        <v>5.2278811334738546E-3</v>
      </c>
      <c r="IS18" s="27">
        <f t="shared" si="4"/>
        <v>7.1800173650508007E-3</v>
      </c>
      <c r="IT18" s="27">
        <f t="shared" si="4"/>
        <v>1.8635830301262313E-2</v>
      </c>
      <c r="IU18" s="27">
        <f t="shared" si="4"/>
        <v>0.12875056324752226</v>
      </c>
      <c r="IV18" s="27">
        <f t="shared" si="4"/>
        <v>0.10631270076933558</v>
      </c>
      <c r="IW18" s="27">
        <f t="shared" si="4"/>
        <v>1.8685022087747413E-2</v>
      </c>
    </row>
    <row r="19" spans="1:257">
      <c r="A19" s="21">
        <v>17</v>
      </c>
      <c r="B19" s="19" t="s">
        <v>173</v>
      </c>
      <c r="C19" s="22" t="s">
        <v>175</v>
      </c>
      <c r="D19" s="19">
        <v>1</v>
      </c>
      <c r="E19" s="19">
        <v>2</v>
      </c>
      <c r="G19" s="23">
        <v>41218</v>
      </c>
      <c r="H19" s="24">
        <v>0.71512731481481484</v>
      </c>
      <c r="I19" s="24"/>
      <c r="J19" s="25">
        <v>29.219000000000001</v>
      </c>
      <c r="K19" s="25">
        <v>-46.207999999999998</v>
      </c>
      <c r="L19" s="25">
        <v>10.457000000000001</v>
      </c>
      <c r="M19" s="26">
        <f t="shared" si="5"/>
        <v>109.47492996729845</v>
      </c>
      <c r="O19" s="26">
        <v>43.963436999999999</v>
      </c>
      <c r="P19" s="26">
        <v>8.0963361000000003</v>
      </c>
      <c r="Q19" s="26">
        <v>0.75916295</v>
      </c>
      <c r="R19" s="26">
        <v>2.6308080000000001E-2</v>
      </c>
      <c r="S19" s="26">
        <v>0.15446654999999998</v>
      </c>
      <c r="T19" s="26">
        <v>33.998335500000003</v>
      </c>
      <c r="U19" s="26">
        <v>0.99424709999999994</v>
      </c>
      <c r="V19" s="26">
        <v>6.2715771399999998</v>
      </c>
      <c r="W19" s="26">
        <v>2.3562528</v>
      </c>
      <c r="X19" s="26">
        <v>1.61082415</v>
      </c>
      <c r="Y19" s="26">
        <v>6.0230499999999999E-2</v>
      </c>
      <c r="Z19" s="26">
        <v>0.57299999999999995</v>
      </c>
      <c r="AA19" s="26">
        <v>0.439</v>
      </c>
      <c r="AB19" s="26">
        <f t="shared" si="21"/>
        <v>99.303177869999999</v>
      </c>
      <c r="AC19" s="26">
        <f t="shared" si="22"/>
        <v>0.2412744283729156</v>
      </c>
      <c r="AD19" s="26">
        <f t="shared" si="6"/>
        <v>9.9056454706486288E-2</v>
      </c>
      <c r="AE19" s="26">
        <f t="shared" si="7"/>
        <v>98.962846986920596</v>
      </c>
      <c r="AG19" s="25">
        <v>76.674000000000007</v>
      </c>
      <c r="AH19" s="25">
        <v>18.478000000000002</v>
      </c>
      <c r="AI19" s="25">
        <v>0.73009999999999997</v>
      </c>
      <c r="AJ19" s="25">
        <v>4.2200000000000001E-2</v>
      </c>
      <c r="AK19" s="25">
        <v>0.1837</v>
      </c>
      <c r="AL19" s="25">
        <v>45.548000000000002</v>
      </c>
      <c r="AM19" s="25">
        <v>2.9352999999999998</v>
      </c>
      <c r="AN19" s="25">
        <v>8.2919999999999998</v>
      </c>
      <c r="AO19" s="25">
        <v>9.8979999999999997</v>
      </c>
      <c r="AP19" s="25">
        <v>9.9440000000000008</v>
      </c>
      <c r="AQ19" s="25">
        <v>0.41909999999999997</v>
      </c>
      <c r="AR19" s="25">
        <v>7.0121000000000002</v>
      </c>
      <c r="AS19" s="25">
        <v>22.636900000000001</v>
      </c>
      <c r="AU19" s="26">
        <v>41.349600000000002</v>
      </c>
      <c r="AV19" s="26">
        <v>6.7721999999999998</v>
      </c>
      <c r="AW19" s="26">
        <v>0.72099999999999997</v>
      </c>
      <c r="AX19" s="26">
        <v>2.5499999999999998E-2</v>
      </c>
      <c r="AY19" s="26">
        <v>0.15140000000000001</v>
      </c>
      <c r="AZ19" s="26">
        <v>32.115900000000003</v>
      </c>
      <c r="BA19" s="26">
        <v>0.96950000000000003</v>
      </c>
      <c r="BB19" s="26">
        <v>4.7504999999999997</v>
      </c>
      <c r="BC19" s="26">
        <v>2.4306000000000001</v>
      </c>
      <c r="BD19" s="26">
        <v>1.1605000000000001</v>
      </c>
      <c r="BE19" s="26">
        <v>6.25E-2</v>
      </c>
      <c r="BF19" s="26">
        <v>0.63249999999999995</v>
      </c>
      <c r="BG19" s="26">
        <v>0.45269999999999999</v>
      </c>
      <c r="BI19" s="27">
        <f t="shared" si="8"/>
        <v>1.0632131145162225</v>
      </c>
      <c r="BJ19" s="27">
        <f t="shared" si="8"/>
        <v>1.1955252502879419</v>
      </c>
      <c r="BK19" s="27">
        <f t="shared" si="8"/>
        <v>1.0529305825242719</v>
      </c>
      <c r="BL19" s="27">
        <f t="shared" si="8"/>
        <v>1.031689411764706</v>
      </c>
      <c r="BM19" s="27">
        <f t="shared" si="8"/>
        <v>1.0202546235138703</v>
      </c>
      <c r="BN19" s="27">
        <f t="shared" si="8"/>
        <v>1.0586138174549056</v>
      </c>
      <c r="BO19" s="27">
        <f t="shared" si="8"/>
        <v>1.0255256317689529</v>
      </c>
      <c r="BP19" s="27">
        <f t="shared" si="8"/>
        <v>1.3201930617829702</v>
      </c>
      <c r="BQ19" s="27">
        <f t="shared" si="8"/>
        <v>0.96941199703776848</v>
      </c>
      <c r="BR19" s="27">
        <f t="shared" si="8"/>
        <v>1.3880432141318397</v>
      </c>
      <c r="BS19" s="27">
        <f t="shared" si="8"/>
        <v>0.96368799999999999</v>
      </c>
      <c r="BT19" s="27">
        <f t="shared" si="8"/>
        <v>0.9059288537549407</v>
      </c>
      <c r="BU19" s="27">
        <f t="shared" si="8"/>
        <v>0.96973713275900153</v>
      </c>
      <c r="BW19" s="19">
        <v>429913.5</v>
      </c>
      <c r="BX19" s="19">
        <v>71404.3</v>
      </c>
      <c r="BY19" s="19">
        <v>13903.5</v>
      </c>
      <c r="BZ19" s="19">
        <v>69.900000000000006</v>
      </c>
      <c r="CA19" s="19">
        <v>279.5</v>
      </c>
      <c r="CB19" s="19">
        <v>57361.1</v>
      </c>
      <c r="CC19" s="19">
        <v>1434.3</v>
      </c>
      <c r="CD19" s="19">
        <v>37201.300000000003</v>
      </c>
      <c r="CE19" s="19">
        <v>56223</v>
      </c>
      <c r="CF19" s="19">
        <v>4978.3999999999996</v>
      </c>
      <c r="CG19" s="19">
        <v>1244.5999999999999</v>
      </c>
      <c r="CH19" s="19">
        <v>216.3</v>
      </c>
      <c r="CI19" s="19">
        <v>7983.4</v>
      </c>
      <c r="CK19" s="19">
        <f t="shared" si="23"/>
        <v>433203.25714285712</v>
      </c>
      <c r="CL19" s="19">
        <f t="shared" si="23"/>
        <v>72781.025490196087</v>
      </c>
      <c r="CM19" s="19">
        <f t="shared" si="23"/>
        <v>20414.251063829786</v>
      </c>
      <c r="CN19" s="19">
        <f t="shared" si="23"/>
        <v>381.04999999999995</v>
      </c>
      <c r="CO19" s="19">
        <f t="shared" si="23"/>
        <v>500.58723404255318</v>
      </c>
      <c r="CP19" s="19">
        <f t="shared" si="23"/>
        <v>57740.422807017545</v>
      </c>
      <c r="CQ19" s="19">
        <f t="shared" si="23"/>
        <v>1653.95</v>
      </c>
      <c r="CR19" s="19">
        <f t="shared" si="23"/>
        <v>37896.800000000003</v>
      </c>
      <c r="CS19" s="19">
        <f t="shared" si="23"/>
        <v>59943.45</v>
      </c>
      <c r="CT19" s="19">
        <f t="shared" si="23"/>
        <v>5277.9</v>
      </c>
      <c r="CU19" s="19">
        <f t="shared" si="23"/>
        <v>3087.7047619047617</v>
      </c>
      <c r="CV19" s="19">
        <f t="shared" si="23"/>
        <v>363.0888888888889</v>
      </c>
      <c r="CW19" s="19">
        <f t="shared" si="23"/>
        <v>9028.2999999999993</v>
      </c>
      <c r="CY19" s="19">
        <v>3840.3</v>
      </c>
      <c r="CZ19" s="19">
        <v>1597.3</v>
      </c>
      <c r="DA19" s="19">
        <v>6925.1</v>
      </c>
      <c r="DB19" s="19">
        <v>332.8</v>
      </c>
      <c r="DC19" s="19">
        <v>242.9</v>
      </c>
      <c r="DD19" s="19">
        <v>349.4</v>
      </c>
      <c r="DE19" s="19">
        <v>216.3</v>
      </c>
      <c r="DF19" s="19">
        <v>835.3</v>
      </c>
      <c r="DG19" s="19">
        <v>3830.3</v>
      </c>
      <c r="DH19" s="19">
        <v>362.7</v>
      </c>
      <c r="DI19" s="19">
        <v>2036.6</v>
      </c>
      <c r="DJ19" s="19">
        <v>176.4</v>
      </c>
      <c r="DK19" s="19">
        <v>1031.5999999999999</v>
      </c>
      <c r="DM19" s="19">
        <v>2555.6999999999998</v>
      </c>
      <c r="DN19" s="19">
        <v>1108.2</v>
      </c>
      <c r="DO19" s="19">
        <v>6039.9</v>
      </c>
      <c r="DP19" s="19">
        <v>289.5</v>
      </c>
      <c r="DQ19" s="19">
        <v>196.3</v>
      </c>
      <c r="DR19" s="19">
        <v>402.7</v>
      </c>
      <c r="DS19" s="19">
        <v>223</v>
      </c>
      <c r="DT19" s="19">
        <v>555.70000000000005</v>
      </c>
      <c r="DU19" s="19">
        <v>3610.6</v>
      </c>
      <c r="DV19" s="19">
        <v>236.3</v>
      </c>
      <c r="DW19" s="19">
        <v>1667.2</v>
      </c>
      <c r="DX19" s="19">
        <v>123.1</v>
      </c>
      <c r="DY19" s="19">
        <v>1058.2</v>
      </c>
      <c r="EA19" s="19">
        <f t="shared" si="24"/>
        <v>3289.7571428571428</v>
      </c>
      <c r="EB19" s="19">
        <f t="shared" si="24"/>
        <v>1376.7254901960785</v>
      </c>
      <c r="EC19" s="19">
        <f t="shared" si="24"/>
        <v>6510.7510638297872</v>
      </c>
      <c r="ED19" s="19">
        <f t="shared" si="24"/>
        <v>311.14999999999998</v>
      </c>
      <c r="EE19" s="19">
        <f t="shared" si="24"/>
        <v>221.08723404255321</v>
      </c>
      <c r="EF19" s="19">
        <f t="shared" si="24"/>
        <v>379.32280701754382</v>
      </c>
      <c r="EG19" s="19">
        <f t="shared" si="24"/>
        <v>219.65</v>
      </c>
      <c r="EH19" s="19">
        <f t="shared" si="24"/>
        <v>695.5</v>
      </c>
      <c r="EI19" s="19">
        <f t="shared" si="24"/>
        <v>3720.45</v>
      </c>
      <c r="EJ19" s="19">
        <f t="shared" si="24"/>
        <v>299.5</v>
      </c>
      <c r="EK19" s="19">
        <f t="shared" si="24"/>
        <v>1843.104761904762</v>
      </c>
      <c r="EL19" s="19">
        <f t="shared" si="24"/>
        <v>146.78888888888889</v>
      </c>
      <c r="EM19" s="19">
        <f t="shared" si="24"/>
        <v>1044.9000000000001</v>
      </c>
      <c r="EO19" s="26">
        <v>30.05</v>
      </c>
      <c r="EQ19" s="19">
        <v>10</v>
      </c>
      <c r="ER19" s="19">
        <v>30</v>
      </c>
      <c r="ES19" s="19">
        <v>20</v>
      </c>
      <c r="ET19" s="19">
        <v>50</v>
      </c>
      <c r="EU19" s="19">
        <v>30</v>
      </c>
      <c r="EV19" s="19">
        <v>30</v>
      </c>
      <c r="EW19" s="19">
        <v>30</v>
      </c>
      <c r="EX19" s="19">
        <v>30</v>
      </c>
      <c r="EY19" s="19">
        <v>20</v>
      </c>
      <c r="EZ19" s="19">
        <v>30</v>
      </c>
      <c r="FA19" s="19">
        <v>20</v>
      </c>
      <c r="FB19" s="19">
        <v>30</v>
      </c>
      <c r="FC19" s="19">
        <v>20</v>
      </c>
      <c r="FE19" s="25">
        <v>2.1</v>
      </c>
      <c r="FF19" s="25">
        <v>2.2999999999999998</v>
      </c>
      <c r="FG19" s="25">
        <v>2.2000000000000002</v>
      </c>
      <c r="FH19" s="25">
        <v>2.8</v>
      </c>
      <c r="FI19" s="25">
        <v>2.2000000000000002</v>
      </c>
      <c r="FJ19" s="25">
        <v>3.2</v>
      </c>
      <c r="FK19" s="25">
        <v>2.5</v>
      </c>
      <c r="FL19" s="25">
        <v>2.8</v>
      </c>
      <c r="FM19" s="25">
        <v>2.2000000000000002</v>
      </c>
      <c r="FN19" s="25">
        <v>2.8</v>
      </c>
      <c r="FO19" s="25">
        <v>2.2000000000000002</v>
      </c>
      <c r="FP19" s="25">
        <v>3.5</v>
      </c>
      <c r="FQ19" s="25">
        <v>2.2000000000000002</v>
      </c>
      <c r="FR19" s="25"/>
      <c r="FS19" s="25">
        <v>2.8</v>
      </c>
      <c r="FT19" s="25">
        <v>2.8</v>
      </c>
      <c r="FU19" s="25">
        <v>2.5</v>
      </c>
      <c r="FV19" s="25">
        <v>2.8</v>
      </c>
      <c r="FW19" s="25">
        <v>2.5</v>
      </c>
      <c r="FX19" s="25">
        <v>2.5</v>
      </c>
      <c r="FY19" s="25">
        <v>2.5</v>
      </c>
      <c r="FZ19" s="25">
        <v>2.8</v>
      </c>
      <c r="GA19" s="25">
        <v>2.2000000000000002</v>
      </c>
      <c r="GB19" s="25">
        <v>2.8</v>
      </c>
      <c r="GC19" s="25">
        <v>2</v>
      </c>
      <c r="GD19" s="25">
        <v>2.8</v>
      </c>
      <c r="GE19" s="25">
        <v>2.2000000000000002</v>
      </c>
      <c r="GG19" s="28">
        <v>560706</v>
      </c>
      <c r="GH19" s="28">
        <v>386426.8</v>
      </c>
      <c r="GI19" s="28">
        <v>1904278.9</v>
      </c>
      <c r="GJ19" s="28">
        <v>136666</v>
      </c>
      <c r="GK19" s="28">
        <v>151055.4</v>
      </c>
      <c r="GL19" s="28">
        <v>125939.4</v>
      </c>
      <c r="GM19" s="28">
        <v>48865.4</v>
      </c>
      <c r="GN19" s="28">
        <v>448639.5</v>
      </c>
      <c r="GO19" s="28">
        <v>568018.30000000005</v>
      </c>
      <c r="GP19" s="28">
        <v>50075.9</v>
      </c>
      <c r="GQ19" s="28">
        <v>296729</v>
      </c>
      <c r="GR19" s="28">
        <v>3095.5</v>
      </c>
      <c r="GS19" s="28">
        <v>35263.800000000003</v>
      </c>
      <c r="GU19" s="26">
        <v>25.21</v>
      </c>
      <c r="GV19" s="26">
        <v>19.399999999999999</v>
      </c>
      <c r="GW19" s="26">
        <v>59.19</v>
      </c>
      <c r="GX19" s="26">
        <v>41.39</v>
      </c>
      <c r="GY19" s="26">
        <v>56.02</v>
      </c>
      <c r="GZ19" s="26">
        <v>54.81</v>
      </c>
      <c r="HA19" s="26">
        <v>25.58</v>
      </c>
      <c r="HB19" s="26">
        <v>34.549999999999997</v>
      </c>
      <c r="HC19" s="26">
        <v>17.55</v>
      </c>
      <c r="HD19" s="26">
        <v>8.66</v>
      </c>
      <c r="HE19" s="26">
        <v>12.39</v>
      </c>
      <c r="HF19" s="26">
        <v>9.02</v>
      </c>
      <c r="HG19" s="26">
        <v>2</v>
      </c>
      <c r="HI19" s="27">
        <f t="shared" si="25"/>
        <v>2.122041635977286E-2</v>
      </c>
      <c r="HJ19" s="27">
        <f t="shared" si="25"/>
        <v>9.9510820753058362E-3</v>
      </c>
      <c r="HK19" s="27">
        <f t="shared" si="25"/>
        <v>1.4452137554651578E-2</v>
      </c>
      <c r="HL19" s="27">
        <f t="shared" si="25"/>
        <v>1.907646197418654E-2</v>
      </c>
      <c r="HM19" s="27">
        <f t="shared" si="25"/>
        <v>2.5139152992008713E-2</v>
      </c>
      <c r="HN19" s="27">
        <f t="shared" si="25"/>
        <v>4.0095312743449678E-2</v>
      </c>
      <c r="HO19" s="27">
        <f t="shared" si="25"/>
        <v>3.5552045438182529E-2</v>
      </c>
      <c r="HP19" s="27">
        <f t="shared" si="25"/>
        <v>1.1980913812097581E-2</v>
      </c>
      <c r="HQ19" s="27">
        <f t="shared" si="25"/>
        <v>9.9981566250399636E-3</v>
      </c>
      <c r="HR19" s="27">
        <f t="shared" si="25"/>
        <v>1.8562818408570374E-2</v>
      </c>
      <c r="HS19" s="27">
        <f t="shared" si="25"/>
        <v>9.4541348289997121E-3</v>
      </c>
      <c r="HT19" s="27">
        <f t="shared" si="25"/>
        <v>0.14291236290894466</v>
      </c>
      <c r="HU19" s="27">
        <f t="shared" si="25"/>
        <v>9.7295172597658998E-3</v>
      </c>
      <c r="HW19" s="27">
        <f t="shared" si="9"/>
        <v>4.5396836718462077E-2</v>
      </c>
      <c r="HX19" s="27">
        <f t="shared" si="10"/>
        <v>1.8802569581290379E-2</v>
      </c>
      <c r="HY19" s="27">
        <f t="shared" si="11"/>
        <v>2.4113391509936161E-2</v>
      </c>
      <c r="HZ19" s="27">
        <f t="shared" si="12"/>
        <v>2.7882156821471046E-2</v>
      </c>
      <c r="IA19" s="27">
        <f t="shared" si="13"/>
        <v>3.6982207966544021E-2</v>
      </c>
      <c r="IB19" s="27">
        <f t="shared" si="14"/>
        <v>5.1582619844448008E-2</v>
      </c>
      <c r="IC19" s="27">
        <f t="shared" si="15"/>
        <v>4.590480106978128E-2</v>
      </c>
      <c r="ID19" s="27">
        <f t="shared" si="16"/>
        <v>1.9867949374601419E-2</v>
      </c>
      <c r="IE19" s="27">
        <f t="shared" si="17"/>
        <v>1.3989420749755918E-2</v>
      </c>
      <c r="IF19" s="27">
        <f t="shared" si="18"/>
        <v>2.5022122330200604E-2</v>
      </c>
      <c r="IG19" s="27">
        <f t="shared" si="19"/>
        <v>1.1388450815013051E-2</v>
      </c>
      <c r="IH19" s="27"/>
      <c r="II19" s="27"/>
      <c r="IK19" s="27">
        <f t="shared" si="26"/>
        <v>2.8034016699826467E-3</v>
      </c>
      <c r="IL19" s="27">
        <f t="shared" si="20"/>
        <v>4.0167152359958068E-3</v>
      </c>
      <c r="IM19" s="27">
        <f t="shared" si="20"/>
        <v>1.5223569558917007E-2</v>
      </c>
      <c r="IN19" s="27">
        <f t="shared" si="20"/>
        <v>0.30706575233126304</v>
      </c>
      <c r="IO19" s="27">
        <f t="shared" si="20"/>
        <v>0.10122924380870395</v>
      </c>
      <c r="IP19" s="27">
        <f t="shared" si="20"/>
        <v>4.4265106734052975E-3</v>
      </c>
      <c r="IQ19" s="27">
        <f t="shared" si="20"/>
        <v>3.1784513975616338E-2</v>
      </c>
      <c r="IR19" s="27">
        <f t="shared" si="20"/>
        <v>5.561722920836564E-3</v>
      </c>
      <c r="IS19" s="27">
        <f t="shared" si="20"/>
        <v>5.788890949225663E-3</v>
      </c>
      <c r="IT19" s="27">
        <f t="shared" si="20"/>
        <v>1.5799496341105623E-2</v>
      </c>
      <c r="IU19" s="27">
        <f t="shared" si="20"/>
        <v>7.2776653322935619E-2</v>
      </c>
      <c r="IV19" s="27">
        <f t="shared" si="20"/>
        <v>0.10994960088028559</v>
      </c>
      <c r="IW19" s="27">
        <f t="shared" si="20"/>
        <v>1.6216555125196534E-2</v>
      </c>
    </row>
    <row r="20" spans="1:257">
      <c r="A20" s="21">
        <v>18</v>
      </c>
      <c r="B20" s="19" t="s">
        <v>173</v>
      </c>
      <c r="C20" s="22" t="s">
        <v>175</v>
      </c>
      <c r="D20" s="19">
        <v>1</v>
      </c>
      <c r="E20" s="19">
        <v>3</v>
      </c>
      <c r="G20" s="23">
        <v>41218</v>
      </c>
      <c r="H20" s="24">
        <v>0.71817129629629628</v>
      </c>
      <c r="I20" s="24"/>
      <c r="J20" s="25">
        <v>29.225000000000001</v>
      </c>
      <c r="K20" s="25">
        <v>-46.213000000000001</v>
      </c>
      <c r="L20" s="25">
        <v>10.456</v>
      </c>
      <c r="M20" s="26">
        <f t="shared" si="5"/>
        <v>117.28517964320692</v>
      </c>
      <c r="O20" s="26">
        <v>42.90660304</v>
      </c>
      <c r="P20" s="26">
        <v>8.8181098200000001</v>
      </c>
      <c r="Q20" s="26">
        <v>0.82923952999999984</v>
      </c>
      <c r="R20" s="26">
        <v>5.8462400000000008E-3</v>
      </c>
      <c r="S20" s="26">
        <v>0.18388874999999999</v>
      </c>
      <c r="T20" s="26">
        <v>34.325106500000004</v>
      </c>
      <c r="U20" s="26">
        <v>1.0032857099999999</v>
      </c>
      <c r="V20" s="26">
        <v>6.0427358800000004</v>
      </c>
      <c r="W20" s="26">
        <v>2.2373208</v>
      </c>
      <c r="X20" s="26">
        <v>1.6917023499999999</v>
      </c>
      <c r="Y20" s="26">
        <v>4.5775179999999999E-2</v>
      </c>
      <c r="Z20" s="26">
        <v>0.505</v>
      </c>
      <c r="AA20" s="26">
        <v>0.46200000000000002</v>
      </c>
      <c r="AB20" s="26">
        <f t="shared" si="21"/>
        <v>99.056613800000008</v>
      </c>
      <c r="AC20" s="26">
        <f t="shared" si="22"/>
        <v>0.21264151191679298</v>
      </c>
      <c r="AD20" s="26">
        <f t="shared" si="6"/>
        <v>0.10424620062504936</v>
      </c>
      <c r="AE20" s="26">
        <f t="shared" si="7"/>
        <v>98.739726087458166</v>
      </c>
      <c r="AG20" s="25">
        <v>74.599000000000004</v>
      </c>
      <c r="AH20" s="25">
        <v>20.116</v>
      </c>
      <c r="AI20" s="25">
        <v>0.79930000000000001</v>
      </c>
      <c r="AJ20" s="25">
        <v>8.5000000000000006E-3</v>
      </c>
      <c r="AK20" s="25">
        <v>0.21859999999999999</v>
      </c>
      <c r="AL20" s="25">
        <v>46.012999999999998</v>
      </c>
      <c r="AM20" s="25">
        <v>2.9626000000000001</v>
      </c>
      <c r="AN20" s="25">
        <v>7.97</v>
      </c>
      <c r="AO20" s="25">
        <v>9.4090000000000007</v>
      </c>
      <c r="AP20" s="25">
        <v>10.417999999999999</v>
      </c>
      <c r="AQ20" s="25">
        <v>0.31819999999999998</v>
      </c>
      <c r="AR20" s="25">
        <v>6.1958000000000002</v>
      </c>
      <c r="AS20" s="25">
        <v>23.8079</v>
      </c>
      <c r="AU20" s="26">
        <v>40.230600000000003</v>
      </c>
      <c r="AV20" s="26">
        <v>7.3724999999999996</v>
      </c>
      <c r="AW20" s="26">
        <v>0.7893</v>
      </c>
      <c r="AX20" s="26">
        <v>5.1000000000000004E-3</v>
      </c>
      <c r="AY20" s="26">
        <v>0.18010000000000001</v>
      </c>
      <c r="AZ20" s="26">
        <v>32.443800000000003</v>
      </c>
      <c r="BA20" s="26">
        <v>0.97860000000000003</v>
      </c>
      <c r="BB20" s="26">
        <v>4.5659999999999998</v>
      </c>
      <c r="BC20" s="26">
        <v>2.3105000000000002</v>
      </c>
      <c r="BD20" s="26">
        <v>1.2158</v>
      </c>
      <c r="BE20" s="26">
        <v>4.7500000000000001E-2</v>
      </c>
      <c r="BF20" s="26">
        <v>0.55889999999999995</v>
      </c>
      <c r="BG20" s="26">
        <v>0.47620000000000001</v>
      </c>
      <c r="BI20" s="27">
        <f t="shared" si="8"/>
        <v>1.0665166077562849</v>
      </c>
      <c r="BJ20" s="27">
        <f t="shared" si="8"/>
        <v>1.1960813591047814</v>
      </c>
      <c r="BK20" s="27">
        <f t="shared" si="8"/>
        <v>1.0506012035981247</v>
      </c>
      <c r="BL20" s="27">
        <f t="shared" si="8"/>
        <v>1.146321568627451</v>
      </c>
      <c r="BM20" s="27">
        <f t="shared" si="8"/>
        <v>1.0210369239311492</v>
      </c>
      <c r="BN20" s="27">
        <f t="shared" si="8"/>
        <v>1.0579866261042172</v>
      </c>
      <c r="BO20" s="27">
        <f t="shared" si="8"/>
        <v>1.0252255364806866</v>
      </c>
      <c r="BP20" s="27">
        <f t="shared" si="8"/>
        <v>1.3234200350416121</v>
      </c>
      <c r="BQ20" s="27">
        <f t="shared" si="8"/>
        <v>0.96832754814975108</v>
      </c>
      <c r="BR20" s="27">
        <f t="shared" si="8"/>
        <v>1.3914314443164995</v>
      </c>
      <c r="BS20" s="27">
        <f t="shared" si="8"/>
        <v>0.96368799999999999</v>
      </c>
      <c r="BT20" s="27">
        <f t="shared" si="8"/>
        <v>0.90356056539631424</v>
      </c>
      <c r="BU20" s="27">
        <f t="shared" si="8"/>
        <v>0.9701805963880723</v>
      </c>
      <c r="BW20" s="19">
        <v>418282.9</v>
      </c>
      <c r="BX20" s="19">
        <v>77733.8</v>
      </c>
      <c r="BY20" s="19">
        <v>15221.3</v>
      </c>
      <c r="BZ20" s="19">
        <v>26.6</v>
      </c>
      <c r="CA20" s="19">
        <v>332.8</v>
      </c>
      <c r="CB20" s="19">
        <v>57950.1</v>
      </c>
      <c r="CC20" s="19">
        <v>1447.6</v>
      </c>
      <c r="CD20" s="19">
        <v>35753.800000000003</v>
      </c>
      <c r="CE20" s="19">
        <v>53444.3</v>
      </c>
      <c r="CF20" s="19">
        <v>5218</v>
      </c>
      <c r="CG20" s="19">
        <v>945.1</v>
      </c>
      <c r="CH20" s="19">
        <v>193</v>
      </c>
      <c r="CI20" s="19">
        <v>8396</v>
      </c>
      <c r="CK20" s="19">
        <f t="shared" si="23"/>
        <v>421618.3285714286</v>
      </c>
      <c r="CL20" s="19">
        <f t="shared" si="23"/>
        <v>79026.007843137253</v>
      </c>
      <c r="CM20" s="19">
        <f t="shared" si="23"/>
        <v>21630.553191489362</v>
      </c>
      <c r="CN20" s="19">
        <f t="shared" si="23"/>
        <v>376.05000000000007</v>
      </c>
      <c r="CO20" s="19">
        <f t="shared" si="23"/>
        <v>590.7510638297872</v>
      </c>
      <c r="CP20" s="19">
        <f t="shared" si="23"/>
        <v>58250.905263157896</v>
      </c>
      <c r="CQ20" s="19">
        <f t="shared" si="23"/>
        <v>1683.85</v>
      </c>
      <c r="CR20" s="19">
        <f t="shared" si="23"/>
        <v>36426.050000000003</v>
      </c>
      <c r="CS20" s="19">
        <f t="shared" si="23"/>
        <v>57407.700000000004</v>
      </c>
      <c r="CT20" s="19">
        <f t="shared" si="23"/>
        <v>5582.4</v>
      </c>
      <c r="CU20" s="19">
        <f t="shared" si="23"/>
        <v>2708.2238095238095</v>
      </c>
      <c r="CV20" s="19">
        <f t="shared" si="23"/>
        <v>329.04444444444448</v>
      </c>
      <c r="CW20" s="19">
        <f t="shared" si="23"/>
        <v>9492.5</v>
      </c>
      <c r="CY20" s="19">
        <v>3900.2</v>
      </c>
      <c r="CZ20" s="19">
        <v>1424.3</v>
      </c>
      <c r="DA20" s="19">
        <v>6798.7</v>
      </c>
      <c r="DB20" s="19">
        <v>352.8</v>
      </c>
      <c r="DC20" s="19">
        <v>282.89999999999998</v>
      </c>
      <c r="DD20" s="19">
        <v>319.5</v>
      </c>
      <c r="DE20" s="19">
        <v>269.5</v>
      </c>
      <c r="DF20" s="19">
        <v>748.8</v>
      </c>
      <c r="DG20" s="19">
        <v>4153.1000000000004</v>
      </c>
      <c r="DH20" s="19">
        <v>402.7</v>
      </c>
      <c r="DI20" s="19">
        <v>1886.9</v>
      </c>
      <c r="DJ20" s="19">
        <v>123.1</v>
      </c>
      <c r="DK20" s="19">
        <v>1118.0999999999999</v>
      </c>
      <c r="DM20" s="19">
        <v>2582.4</v>
      </c>
      <c r="DN20" s="19">
        <v>1131.4000000000001</v>
      </c>
      <c r="DO20" s="19">
        <v>5966.7</v>
      </c>
      <c r="DP20" s="19">
        <v>346.1</v>
      </c>
      <c r="DQ20" s="19">
        <v>229.6</v>
      </c>
      <c r="DR20" s="19">
        <v>286.2</v>
      </c>
      <c r="DS20" s="19">
        <v>203</v>
      </c>
      <c r="DT20" s="19">
        <v>595.70000000000005</v>
      </c>
      <c r="DU20" s="19">
        <v>3773.7</v>
      </c>
      <c r="DV20" s="19">
        <v>326.10000000000002</v>
      </c>
      <c r="DW20" s="19">
        <v>1650.6</v>
      </c>
      <c r="DX20" s="19">
        <v>146.4</v>
      </c>
      <c r="DY20" s="19">
        <v>1074.9000000000001</v>
      </c>
      <c r="EA20" s="19">
        <f t="shared" si="24"/>
        <v>3335.4285714285716</v>
      </c>
      <c r="EB20" s="19">
        <f t="shared" si="24"/>
        <v>1292.2078431372549</v>
      </c>
      <c r="EC20" s="19">
        <f t="shared" si="24"/>
        <v>6409.2531914893616</v>
      </c>
      <c r="ED20" s="19">
        <f t="shared" si="24"/>
        <v>349.45000000000005</v>
      </c>
      <c r="EE20" s="19">
        <f t="shared" si="24"/>
        <v>257.95106382978724</v>
      </c>
      <c r="EF20" s="19">
        <f t="shared" si="24"/>
        <v>300.80526315789473</v>
      </c>
      <c r="EG20" s="19">
        <f t="shared" si="24"/>
        <v>236.25</v>
      </c>
      <c r="EH20" s="19">
        <f t="shared" si="24"/>
        <v>672.25</v>
      </c>
      <c r="EI20" s="19">
        <f t="shared" si="24"/>
        <v>3963.4</v>
      </c>
      <c r="EJ20" s="19">
        <f t="shared" si="24"/>
        <v>364.4</v>
      </c>
      <c r="EK20" s="19">
        <f t="shared" si="24"/>
        <v>1763.1238095238095</v>
      </c>
      <c r="EL20" s="19">
        <f t="shared" si="24"/>
        <v>136.04444444444445</v>
      </c>
      <c r="EM20" s="19">
        <f t="shared" si="24"/>
        <v>1096.5</v>
      </c>
      <c r="EO20" s="26">
        <v>30.05</v>
      </c>
      <c r="EQ20" s="19">
        <v>10</v>
      </c>
      <c r="ER20" s="19">
        <v>30</v>
      </c>
      <c r="ES20" s="19">
        <v>20</v>
      </c>
      <c r="ET20" s="19">
        <v>50</v>
      </c>
      <c r="EU20" s="19">
        <v>30</v>
      </c>
      <c r="EV20" s="19">
        <v>30</v>
      </c>
      <c r="EW20" s="19">
        <v>30</v>
      </c>
      <c r="EX20" s="19">
        <v>30</v>
      </c>
      <c r="EY20" s="19">
        <v>20</v>
      </c>
      <c r="EZ20" s="19">
        <v>30</v>
      </c>
      <c r="FA20" s="19">
        <v>20</v>
      </c>
      <c r="FB20" s="19">
        <v>30</v>
      </c>
      <c r="FC20" s="19">
        <v>20</v>
      </c>
      <c r="FE20" s="25">
        <v>2.1</v>
      </c>
      <c r="FF20" s="25">
        <v>2.2999999999999998</v>
      </c>
      <c r="FG20" s="25">
        <v>2.2000000000000002</v>
      </c>
      <c r="FH20" s="25">
        <v>2.8</v>
      </c>
      <c r="FI20" s="25">
        <v>2.2000000000000002</v>
      </c>
      <c r="FJ20" s="25">
        <v>3.2</v>
      </c>
      <c r="FK20" s="25">
        <v>2.5</v>
      </c>
      <c r="FL20" s="25">
        <v>2.8</v>
      </c>
      <c r="FM20" s="25">
        <v>2.2000000000000002</v>
      </c>
      <c r="FN20" s="25">
        <v>2.8</v>
      </c>
      <c r="FO20" s="25">
        <v>2.2000000000000002</v>
      </c>
      <c r="FP20" s="25">
        <v>3.5</v>
      </c>
      <c r="FQ20" s="25">
        <v>2.2000000000000002</v>
      </c>
      <c r="FR20" s="25"/>
      <c r="FS20" s="25">
        <v>2.8</v>
      </c>
      <c r="FT20" s="25">
        <v>2.8</v>
      </c>
      <c r="FU20" s="25">
        <v>2.5</v>
      </c>
      <c r="FV20" s="25">
        <v>2.8</v>
      </c>
      <c r="FW20" s="25">
        <v>2.5</v>
      </c>
      <c r="FX20" s="25">
        <v>2.5</v>
      </c>
      <c r="FY20" s="25">
        <v>2.5</v>
      </c>
      <c r="FZ20" s="25">
        <v>2.8</v>
      </c>
      <c r="GA20" s="25">
        <v>2.2000000000000002</v>
      </c>
      <c r="GB20" s="25">
        <v>2.8</v>
      </c>
      <c r="GC20" s="25">
        <v>2</v>
      </c>
      <c r="GD20" s="25">
        <v>2.8</v>
      </c>
      <c r="GE20" s="25">
        <v>2.2000000000000002</v>
      </c>
      <c r="GG20" s="28">
        <v>560706</v>
      </c>
      <c r="GH20" s="28">
        <v>386426.8</v>
      </c>
      <c r="GI20" s="28">
        <v>1904278.9</v>
      </c>
      <c r="GJ20" s="28">
        <v>136666</v>
      </c>
      <c r="GK20" s="28">
        <v>151055.4</v>
      </c>
      <c r="GL20" s="28">
        <v>125939.4</v>
      </c>
      <c r="GM20" s="28">
        <v>48865.4</v>
      </c>
      <c r="GN20" s="28">
        <v>448639.5</v>
      </c>
      <c r="GO20" s="28">
        <v>568018.30000000005</v>
      </c>
      <c r="GP20" s="28">
        <v>50075.9</v>
      </c>
      <c r="GQ20" s="28">
        <v>296729</v>
      </c>
      <c r="GR20" s="28">
        <v>3095.5</v>
      </c>
      <c r="GS20" s="28">
        <v>35263.800000000003</v>
      </c>
      <c r="GU20" s="26">
        <v>25.21</v>
      </c>
      <c r="GV20" s="26">
        <v>19.399999999999999</v>
      </c>
      <c r="GW20" s="26">
        <v>59.19</v>
      </c>
      <c r="GX20" s="26">
        <v>41.39</v>
      </c>
      <c r="GY20" s="26">
        <v>56.02</v>
      </c>
      <c r="GZ20" s="26">
        <v>54.81</v>
      </c>
      <c r="HA20" s="26">
        <v>25.58</v>
      </c>
      <c r="HB20" s="26">
        <v>34.549999999999997</v>
      </c>
      <c r="HC20" s="26">
        <v>17.55</v>
      </c>
      <c r="HD20" s="26">
        <v>8.66</v>
      </c>
      <c r="HE20" s="26">
        <v>12.39</v>
      </c>
      <c r="HF20" s="26">
        <v>9.02</v>
      </c>
      <c r="HG20" s="26">
        <v>2</v>
      </c>
      <c r="HI20" s="27">
        <f t="shared" si="25"/>
        <v>2.1433599017024817E-2</v>
      </c>
      <c r="HJ20" s="27">
        <f t="shared" si="25"/>
        <v>9.645278824514195E-3</v>
      </c>
      <c r="HK20" s="27">
        <f t="shared" si="25"/>
        <v>1.4307323907129894E-2</v>
      </c>
      <c r="HL20" s="27">
        <f t="shared" si="25"/>
        <v>2.2462750923373114E-2</v>
      </c>
      <c r="HM20" s="27">
        <f t="shared" si="25"/>
        <v>2.7175049619661044E-2</v>
      </c>
      <c r="HN20" s="27">
        <f t="shared" si="25"/>
        <v>3.5684076557699347E-2</v>
      </c>
      <c r="HO20" s="27">
        <f t="shared" si="25"/>
        <v>3.6860208945742955E-2</v>
      </c>
      <c r="HP20" s="27">
        <f t="shared" si="25"/>
        <v>1.1807747059641785E-2</v>
      </c>
      <c r="HQ20" s="27">
        <f t="shared" si="25"/>
        <v>1.0307896507104172E-2</v>
      </c>
      <c r="HR20" s="27">
        <f t="shared" si="25"/>
        <v>2.0525489032757024E-2</v>
      </c>
      <c r="HS20" s="27">
        <f t="shared" si="25"/>
        <v>9.2467302036035454E-3</v>
      </c>
      <c r="HT20" s="27">
        <f t="shared" si="25"/>
        <v>0.13722296231254316</v>
      </c>
      <c r="HU20" s="27">
        <f t="shared" si="25"/>
        <v>9.9714153091224212E-3</v>
      </c>
      <c r="HW20" s="27">
        <f t="shared" si="9"/>
        <v>4.5852898377121191E-2</v>
      </c>
      <c r="HX20" s="27">
        <f t="shared" si="10"/>
        <v>1.8224754338919572E-2</v>
      </c>
      <c r="HY20" s="27">
        <f t="shared" si="11"/>
        <v>2.3871769939046231E-2</v>
      </c>
      <c r="HZ20" s="27">
        <f t="shared" si="12"/>
        <v>3.2831556749602142E-2</v>
      </c>
      <c r="IA20" s="27">
        <f t="shared" si="13"/>
        <v>3.9977215495483366E-2</v>
      </c>
      <c r="IB20" s="27">
        <f t="shared" si="14"/>
        <v>4.5907564491480209E-2</v>
      </c>
      <c r="IC20" s="27">
        <f t="shared" si="15"/>
        <v>4.7593901790743298E-2</v>
      </c>
      <c r="ID20" s="27">
        <f t="shared" si="16"/>
        <v>1.9580786949003972E-2</v>
      </c>
      <c r="IE20" s="27">
        <f t="shared" si="17"/>
        <v>1.4422808792740157E-2</v>
      </c>
      <c r="IF20" s="27">
        <f t="shared" si="18"/>
        <v>2.7667743451485483E-2</v>
      </c>
      <c r="IG20" s="27">
        <f t="shared" si="19"/>
        <v>1.113861120326083E-2</v>
      </c>
      <c r="IH20" s="27"/>
      <c r="II20" s="27"/>
      <c r="IK20" s="27">
        <f t="shared" si="26"/>
        <v>2.8430106601481046E-3</v>
      </c>
      <c r="IL20" s="27">
        <f t="shared" si="20"/>
        <v>3.8398500208146934E-3</v>
      </c>
      <c r="IM20" s="27">
        <f t="shared" si="20"/>
        <v>1.4190526975076619E-2</v>
      </c>
      <c r="IN20" s="27">
        <f t="shared" si="20"/>
        <v>0.82609469156002724</v>
      </c>
      <c r="IO20" s="27">
        <f t="shared" si="20"/>
        <v>9.2195869035560429E-2</v>
      </c>
      <c r="IP20" s="27">
        <f t="shared" si="20"/>
        <v>4.3977722876790562E-3</v>
      </c>
      <c r="IQ20" s="27">
        <f t="shared" si="20"/>
        <v>3.1880893450774023E-2</v>
      </c>
      <c r="IR20" s="27">
        <f t="shared" si="20"/>
        <v>5.6737726888321984E-3</v>
      </c>
      <c r="IS20" s="27">
        <f t="shared" si="20"/>
        <v>5.97920336064628E-3</v>
      </c>
      <c r="IT20" s="27">
        <f t="shared" si="20"/>
        <v>1.5565200742023503E-2</v>
      </c>
      <c r="IU20" s="27">
        <f t="shared" si="20"/>
        <v>9.1264991618331667E-2</v>
      </c>
      <c r="IV20" s="27">
        <f t="shared" si="20"/>
        <v>0.11768681446514104</v>
      </c>
      <c r="IW20" s="27">
        <f t="shared" si="20"/>
        <v>1.5809488108295723E-2</v>
      </c>
    </row>
    <row r="21" spans="1:257">
      <c r="A21" s="21">
        <v>19</v>
      </c>
      <c r="B21" s="19" t="s">
        <v>173</v>
      </c>
      <c r="C21" s="22" t="s">
        <v>175</v>
      </c>
      <c r="D21" s="19">
        <v>1</v>
      </c>
      <c r="E21" s="19">
        <v>4</v>
      </c>
      <c r="G21" s="23">
        <v>41218</v>
      </c>
      <c r="H21" s="24">
        <v>0.72120370370370368</v>
      </c>
      <c r="I21" s="24"/>
      <c r="J21" s="25">
        <v>29.233000000000001</v>
      </c>
      <c r="K21" s="25">
        <v>-46.213999999999999</v>
      </c>
      <c r="L21" s="25">
        <v>10.457000000000001</v>
      </c>
      <c r="M21" s="26">
        <f t="shared" si="5"/>
        <v>125.3474373915043</v>
      </c>
      <c r="O21" s="26">
        <v>42.75898858</v>
      </c>
      <c r="P21" s="26">
        <v>8.8993566000000008</v>
      </c>
      <c r="Q21" s="26">
        <v>0.86594631</v>
      </c>
      <c r="R21" s="26">
        <v>3.8000559999999996E-2</v>
      </c>
      <c r="S21" s="26">
        <v>0.18388874999999999</v>
      </c>
      <c r="T21" s="26">
        <v>33.807933500000004</v>
      </c>
      <c r="U21" s="26">
        <v>1.0510612199999998</v>
      </c>
      <c r="V21" s="26">
        <v>6.0195200999999994</v>
      </c>
      <c r="W21" s="26">
        <v>2.3184743999999999</v>
      </c>
      <c r="X21" s="26">
        <v>1.7537089700000001</v>
      </c>
      <c r="Y21" s="26">
        <v>4.697979E-2</v>
      </c>
      <c r="Z21" s="26">
        <v>0.49399999999999999</v>
      </c>
      <c r="AA21" s="26">
        <v>0.48</v>
      </c>
      <c r="AB21" s="26">
        <f t="shared" si="21"/>
        <v>98.71785878</v>
      </c>
      <c r="AC21" s="26">
        <f t="shared" si="22"/>
        <v>0.20800971660771433</v>
      </c>
      <c r="AD21" s="26">
        <f t="shared" si="6"/>
        <v>0.10830774090914218</v>
      </c>
      <c r="AE21" s="26">
        <f t="shared" si="7"/>
        <v>98.401541322483141</v>
      </c>
      <c r="AG21" s="25">
        <v>74.352999999999994</v>
      </c>
      <c r="AH21" s="25">
        <v>20.315999999999999</v>
      </c>
      <c r="AI21" s="25">
        <v>0.83260000000000001</v>
      </c>
      <c r="AJ21" s="25">
        <v>6.1600000000000002E-2</v>
      </c>
      <c r="AK21" s="25">
        <v>0.21879999999999999</v>
      </c>
      <c r="AL21" s="25">
        <v>45.283000000000001</v>
      </c>
      <c r="AM21" s="25">
        <v>3.1</v>
      </c>
      <c r="AN21" s="25">
        <v>7.9489999999999998</v>
      </c>
      <c r="AO21" s="25">
        <v>9.7460000000000004</v>
      </c>
      <c r="AP21" s="25">
        <v>10.821999999999999</v>
      </c>
      <c r="AQ21" s="25">
        <v>0.32890000000000003</v>
      </c>
      <c r="AR21" s="25">
        <v>6.0106999999999999</v>
      </c>
      <c r="AS21" s="25">
        <v>24.734500000000001</v>
      </c>
      <c r="AU21" s="26">
        <v>40.097900000000003</v>
      </c>
      <c r="AV21" s="26">
        <v>7.4458000000000002</v>
      </c>
      <c r="AW21" s="26">
        <v>0.82220000000000004</v>
      </c>
      <c r="AX21" s="26">
        <v>3.73E-2</v>
      </c>
      <c r="AY21" s="26">
        <v>0.18029999999999999</v>
      </c>
      <c r="AZ21" s="26">
        <v>31.928999999999998</v>
      </c>
      <c r="BA21" s="26">
        <v>1.0239</v>
      </c>
      <c r="BB21" s="26">
        <v>4.5540000000000003</v>
      </c>
      <c r="BC21" s="26">
        <v>2.3932000000000002</v>
      </c>
      <c r="BD21" s="26">
        <v>1.2628999999999999</v>
      </c>
      <c r="BE21" s="26">
        <v>4.9099999999999998E-2</v>
      </c>
      <c r="BF21" s="26">
        <v>0.54220000000000002</v>
      </c>
      <c r="BG21" s="26">
        <v>0.49469999999999997</v>
      </c>
      <c r="BI21" s="27">
        <f t="shared" si="8"/>
        <v>1.0663647866845893</v>
      </c>
      <c r="BJ21" s="27">
        <f t="shared" si="8"/>
        <v>1.1952183244245078</v>
      </c>
      <c r="BK21" s="27">
        <f t="shared" si="8"/>
        <v>1.0532064096326927</v>
      </c>
      <c r="BL21" s="27">
        <f t="shared" si="8"/>
        <v>1.0187817694369972</v>
      </c>
      <c r="BM21" s="27">
        <f t="shared" si="8"/>
        <v>1.0199043261231282</v>
      </c>
      <c r="BN21" s="27">
        <f t="shared" si="8"/>
        <v>1.0588472391869461</v>
      </c>
      <c r="BO21" s="27">
        <f t="shared" si="8"/>
        <v>1.0265272194550246</v>
      </c>
      <c r="BP21" s="27">
        <f t="shared" si="8"/>
        <v>1.3218094202898549</v>
      </c>
      <c r="BQ21" s="27">
        <f t="shared" si="8"/>
        <v>0.96877586495069357</v>
      </c>
      <c r="BR21" s="27">
        <f t="shared" si="8"/>
        <v>1.3886364478581046</v>
      </c>
      <c r="BS21" s="27">
        <f t="shared" si="8"/>
        <v>0.956818533604888</v>
      </c>
      <c r="BT21" s="27">
        <f t="shared" si="8"/>
        <v>0.91110291405385468</v>
      </c>
      <c r="BU21" s="27">
        <f t="shared" si="8"/>
        <v>0.97028502122498483</v>
      </c>
      <c r="BW21" s="19">
        <v>416899.5</v>
      </c>
      <c r="BX21" s="19">
        <v>78506.3</v>
      </c>
      <c r="BY21" s="19">
        <v>15855</v>
      </c>
      <c r="BZ21" s="19">
        <v>96.5</v>
      </c>
      <c r="CA21" s="19">
        <v>332.7</v>
      </c>
      <c r="CB21" s="19">
        <v>57029.3</v>
      </c>
      <c r="CC21" s="19">
        <v>1513.6</v>
      </c>
      <c r="CD21" s="19">
        <v>35662</v>
      </c>
      <c r="CE21" s="19">
        <v>55359.3</v>
      </c>
      <c r="CF21" s="19">
        <v>5419.2</v>
      </c>
      <c r="CG21" s="19">
        <v>974.7</v>
      </c>
      <c r="CH21" s="19">
        <v>186.3</v>
      </c>
      <c r="CI21" s="19">
        <v>8722.5</v>
      </c>
      <c r="CK21" s="19">
        <f t="shared" si="23"/>
        <v>420229.97142857144</v>
      </c>
      <c r="CL21" s="19">
        <f t="shared" si="23"/>
        <v>79836.245098039217</v>
      </c>
      <c r="CM21" s="19">
        <f t="shared" si="23"/>
        <v>22134.823404255319</v>
      </c>
      <c r="CN21" s="19">
        <f t="shared" si="23"/>
        <v>410.9</v>
      </c>
      <c r="CO21" s="19">
        <f t="shared" si="23"/>
        <v>581.66808510638293</v>
      </c>
      <c r="CP21" s="19">
        <f t="shared" si="23"/>
        <v>57349.357894736844</v>
      </c>
      <c r="CQ21" s="19">
        <f t="shared" si="23"/>
        <v>1739.8</v>
      </c>
      <c r="CR21" s="19">
        <f t="shared" si="23"/>
        <v>36324</v>
      </c>
      <c r="CS21" s="19">
        <f t="shared" si="23"/>
        <v>59371.25</v>
      </c>
      <c r="CT21" s="19">
        <f t="shared" si="23"/>
        <v>5788.45</v>
      </c>
      <c r="CU21" s="19">
        <f t="shared" si="23"/>
        <v>2785.0285714285715</v>
      </c>
      <c r="CV21" s="19">
        <f t="shared" si="23"/>
        <v>324.5333333333333</v>
      </c>
      <c r="CW21" s="19">
        <f t="shared" si="23"/>
        <v>9818.65</v>
      </c>
      <c r="CY21" s="19">
        <v>3932.1</v>
      </c>
      <c r="CZ21" s="19">
        <v>1507</v>
      </c>
      <c r="DA21" s="19">
        <v>6437.1</v>
      </c>
      <c r="DB21" s="19">
        <v>356</v>
      </c>
      <c r="DC21" s="19">
        <v>266.10000000000002</v>
      </c>
      <c r="DD21" s="19">
        <v>359.3</v>
      </c>
      <c r="DE21" s="19">
        <v>236.2</v>
      </c>
      <c r="DF21" s="19">
        <v>785.1</v>
      </c>
      <c r="DG21" s="19">
        <v>4218.2</v>
      </c>
      <c r="DH21" s="19">
        <v>429.1</v>
      </c>
      <c r="DI21" s="19">
        <v>1942.8</v>
      </c>
      <c r="DJ21" s="19">
        <v>136.4</v>
      </c>
      <c r="DK21" s="19">
        <v>1181</v>
      </c>
      <c r="DM21" s="19">
        <v>2528.3000000000002</v>
      </c>
      <c r="DN21" s="19">
        <v>1114.4000000000001</v>
      </c>
      <c r="DO21" s="19">
        <v>6101.1</v>
      </c>
      <c r="DP21" s="19">
        <v>272.8</v>
      </c>
      <c r="DQ21" s="19">
        <v>229.5</v>
      </c>
      <c r="DR21" s="19">
        <v>289.39999999999998</v>
      </c>
      <c r="DS21" s="19">
        <v>216.2</v>
      </c>
      <c r="DT21" s="19">
        <v>538.9</v>
      </c>
      <c r="DU21" s="19">
        <v>3805.7</v>
      </c>
      <c r="DV21" s="19">
        <v>309.39999999999998</v>
      </c>
      <c r="DW21" s="19">
        <v>1689.9</v>
      </c>
      <c r="DX21" s="19">
        <v>139.69999999999999</v>
      </c>
      <c r="DY21" s="19">
        <v>1011.3</v>
      </c>
      <c r="EA21" s="19">
        <f t="shared" si="24"/>
        <v>3330.4714285714285</v>
      </c>
      <c r="EB21" s="19">
        <f t="shared" si="24"/>
        <v>1329.9450980392157</v>
      </c>
      <c r="EC21" s="19">
        <f t="shared" si="24"/>
        <v>6279.8234042553195</v>
      </c>
      <c r="ED21" s="19">
        <f t="shared" si="24"/>
        <v>314.39999999999998</v>
      </c>
      <c r="EE21" s="19">
        <f t="shared" si="24"/>
        <v>248.968085106383</v>
      </c>
      <c r="EF21" s="19">
        <f t="shared" si="24"/>
        <v>320.05789473684212</v>
      </c>
      <c r="EG21" s="19">
        <f t="shared" si="24"/>
        <v>226.2</v>
      </c>
      <c r="EH21" s="19">
        <f t="shared" si="24"/>
        <v>662</v>
      </c>
      <c r="EI21" s="19">
        <f t="shared" si="24"/>
        <v>4011.95</v>
      </c>
      <c r="EJ21" s="19">
        <f t="shared" si="24"/>
        <v>369.25</v>
      </c>
      <c r="EK21" s="19">
        <f t="shared" si="24"/>
        <v>1810.3285714285714</v>
      </c>
      <c r="EL21" s="19">
        <f t="shared" si="24"/>
        <v>138.23333333333332</v>
      </c>
      <c r="EM21" s="19">
        <f t="shared" si="24"/>
        <v>1096.1500000000001</v>
      </c>
      <c r="EO21" s="26">
        <v>30.06</v>
      </c>
      <c r="EQ21" s="19">
        <v>10</v>
      </c>
      <c r="ER21" s="19">
        <v>30</v>
      </c>
      <c r="ES21" s="19">
        <v>20</v>
      </c>
      <c r="ET21" s="19">
        <v>50</v>
      </c>
      <c r="EU21" s="19">
        <v>30</v>
      </c>
      <c r="EV21" s="19">
        <v>30</v>
      </c>
      <c r="EW21" s="19">
        <v>30</v>
      </c>
      <c r="EX21" s="19">
        <v>30</v>
      </c>
      <c r="EY21" s="19">
        <v>20</v>
      </c>
      <c r="EZ21" s="19">
        <v>30</v>
      </c>
      <c r="FA21" s="19">
        <v>20</v>
      </c>
      <c r="FB21" s="19">
        <v>30</v>
      </c>
      <c r="FC21" s="19">
        <v>20</v>
      </c>
      <c r="FE21" s="25">
        <v>2.1</v>
      </c>
      <c r="FF21" s="25">
        <v>2.2999999999999998</v>
      </c>
      <c r="FG21" s="25">
        <v>2.2000000000000002</v>
      </c>
      <c r="FH21" s="25">
        <v>2.8</v>
      </c>
      <c r="FI21" s="25">
        <v>2.2000000000000002</v>
      </c>
      <c r="FJ21" s="25">
        <v>3.2</v>
      </c>
      <c r="FK21" s="25">
        <v>2.5</v>
      </c>
      <c r="FL21" s="25">
        <v>2.8</v>
      </c>
      <c r="FM21" s="25">
        <v>2.2000000000000002</v>
      </c>
      <c r="FN21" s="25">
        <v>2.8</v>
      </c>
      <c r="FO21" s="25">
        <v>2.2000000000000002</v>
      </c>
      <c r="FP21" s="25">
        <v>3.5</v>
      </c>
      <c r="FQ21" s="25">
        <v>2.2000000000000002</v>
      </c>
      <c r="FR21" s="25"/>
      <c r="FS21" s="25">
        <v>2.8</v>
      </c>
      <c r="FT21" s="25">
        <v>2.8</v>
      </c>
      <c r="FU21" s="25">
        <v>2.5</v>
      </c>
      <c r="FV21" s="25">
        <v>2.8</v>
      </c>
      <c r="FW21" s="25">
        <v>2.5</v>
      </c>
      <c r="FX21" s="25">
        <v>2.5</v>
      </c>
      <c r="FY21" s="25">
        <v>2.5</v>
      </c>
      <c r="FZ21" s="25">
        <v>2.8</v>
      </c>
      <c r="GA21" s="25">
        <v>2.2000000000000002</v>
      </c>
      <c r="GB21" s="25">
        <v>2.8</v>
      </c>
      <c r="GC21" s="25">
        <v>2</v>
      </c>
      <c r="GD21" s="25">
        <v>2.8</v>
      </c>
      <c r="GE21" s="25">
        <v>2.2000000000000002</v>
      </c>
      <c r="GG21" s="28">
        <v>560706</v>
      </c>
      <c r="GH21" s="28">
        <v>386426.8</v>
      </c>
      <c r="GI21" s="28">
        <v>1904278.9</v>
      </c>
      <c r="GJ21" s="28">
        <v>136666</v>
      </c>
      <c r="GK21" s="28">
        <v>151055.4</v>
      </c>
      <c r="GL21" s="28">
        <v>125939.4</v>
      </c>
      <c r="GM21" s="28">
        <v>48865.4</v>
      </c>
      <c r="GN21" s="28">
        <v>448639.5</v>
      </c>
      <c r="GO21" s="28">
        <v>568018.30000000005</v>
      </c>
      <c r="GP21" s="28">
        <v>50075.9</v>
      </c>
      <c r="GQ21" s="28">
        <v>296729</v>
      </c>
      <c r="GR21" s="28">
        <v>3095.5</v>
      </c>
      <c r="GS21" s="28">
        <v>35263.800000000003</v>
      </c>
      <c r="GU21" s="26">
        <v>25.21</v>
      </c>
      <c r="GV21" s="26">
        <v>19.399999999999999</v>
      </c>
      <c r="GW21" s="26">
        <v>59.19</v>
      </c>
      <c r="GX21" s="26">
        <v>41.39</v>
      </c>
      <c r="GY21" s="26">
        <v>56.02</v>
      </c>
      <c r="GZ21" s="26">
        <v>54.81</v>
      </c>
      <c r="HA21" s="26">
        <v>25.58</v>
      </c>
      <c r="HB21" s="26">
        <v>34.549999999999997</v>
      </c>
      <c r="HC21" s="26">
        <v>17.55</v>
      </c>
      <c r="HD21" s="26">
        <v>8.66</v>
      </c>
      <c r="HE21" s="26">
        <v>12.39</v>
      </c>
      <c r="HF21" s="26">
        <v>9.02</v>
      </c>
      <c r="HG21" s="26">
        <v>2</v>
      </c>
      <c r="HI21" s="27">
        <f t="shared" si="25"/>
        <v>2.141105456573137E-2</v>
      </c>
      <c r="HJ21" s="27">
        <f t="shared" si="25"/>
        <v>9.776417231776616E-3</v>
      </c>
      <c r="HK21" s="27">
        <f t="shared" si="25"/>
        <v>1.4194881137385694E-2</v>
      </c>
      <c r="HL21" s="27">
        <f t="shared" si="25"/>
        <v>1.8932769116713887E-2</v>
      </c>
      <c r="HM21" s="27">
        <f t="shared" si="25"/>
        <v>2.6663629114294901E-2</v>
      </c>
      <c r="HN21" s="27">
        <f t="shared" si="25"/>
        <v>3.683213552300954E-2</v>
      </c>
      <c r="HO21" s="27">
        <f t="shared" si="25"/>
        <v>3.6107464172530176E-2</v>
      </c>
      <c r="HP21" s="27">
        <f t="shared" si="25"/>
        <v>1.1701176175775657E-2</v>
      </c>
      <c r="HQ21" s="27">
        <f t="shared" si="25"/>
        <v>1.0373913593232189E-2</v>
      </c>
      <c r="HR21" s="27">
        <f t="shared" si="25"/>
        <v>2.0616696499716595E-2</v>
      </c>
      <c r="HS21" s="27">
        <f t="shared" si="25"/>
        <v>9.3013580344411487E-3</v>
      </c>
      <c r="HT21" s="27">
        <f t="shared" si="25"/>
        <v>0.13945390896170079</v>
      </c>
      <c r="HU21" s="27">
        <f t="shared" si="25"/>
        <v>9.969238216168139E-3</v>
      </c>
      <c r="HW21" s="27">
        <f t="shared" si="9"/>
        <v>4.5804669032469117E-2</v>
      </c>
      <c r="HX21" s="27">
        <f t="shared" si="10"/>
        <v>1.8472540359441916E-2</v>
      </c>
      <c r="HY21" s="27">
        <f t="shared" si="11"/>
        <v>2.3684159177728033E-2</v>
      </c>
      <c r="HZ21" s="27">
        <f t="shared" si="12"/>
        <v>2.7672135340989019E-2</v>
      </c>
      <c r="IA21" s="27">
        <f t="shared" si="13"/>
        <v>3.9224864790039234E-2</v>
      </c>
      <c r="IB21" s="27">
        <f t="shared" si="14"/>
        <v>4.738454235035177E-2</v>
      </c>
      <c r="IC21" s="27">
        <f t="shared" si="15"/>
        <v>4.6621957739570959E-2</v>
      </c>
      <c r="ID21" s="27">
        <f t="shared" si="16"/>
        <v>1.9404060452288773E-2</v>
      </c>
      <c r="IE21" s="27">
        <f t="shared" si="17"/>
        <v>1.4515179899650479E-2</v>
      </c>
      <c r="IF21" s="27">
        <f t="shared" si="18"/>
        <v>2.7790688380722975E-2</v>
      </c>
      <c r="IG21" s="27">
        <f t="shared" si="19"/>
        <v>1.1204415888287807E-2</v>
      </c>
      <c r="IH21" s="27"/>
      <c r="II21" s="27"/>
      <c r="IK21" s="27">
        <f t="shared" si="26"/>
        <v>2.8472908630380223E-3</v>
      </c>
      <c r="IL21" s="27">
        <f t="shared" si="20"/>
        <v>3.8214480116137064E-3</v>
      </c>
      <c r="IM21" s="27">
        <f t="shared" si="20"/>
        <v>1.3711829323072975E-2</v>
      </c>
      <c r="IN21" s="27">
        <f t="shared" si="20"/>
        <v>0.22764181263659491</v>
      </c>
      <c r="IO21" s="27">
        <f t="shared" si="20"/>
        <v>9.1221561685251862E-2</v>
      </c>
      <c r="IP21" s="27">
        <f t="shared" si="20"/>
        <v>4.4342443317248788E-3</v>
      </c>
      <c r="IQ21" s="27">
        <f t="shared" si="20"/>
        <v>3.0847894164010355E-2</v>
      </c>
      <c r="IR21" s="27">
        <f t="shared" si="20"/>
        <v>5.6788169705561092E-3</v>
      </c>
      <c r="IS21" s="27">
        <f t="shared" si="20"/>
        <v>5.8652564367033836E-3</v>
      </c>
      <c r="IT21" s="27">
        <f t="shared" si="20"/>
        <v>1.5248213650301174E-2</v>
      </c>
      <c r="IU21" s="27">
        <f t="shared" si="20"/>
        <v>8.9697261243174661E-2</v>
      </c>
      <c r="IV21" s="27">
        <f t="shared" si="20"/>
        <v>0.12159425721402475</v>
      </c>
      <c r="IW21" s="27">
        <f t="shared" si="20"/>
        <v>1.5447472367905547E-2</v>
      </c>
    </row>
    <row r="22" spans="1:257">
      <c r="A22" s="21">
        <v>20</v>
      </c>
      <c r="B22" s="19" t="s">
        <v>173</v>
      </c>
      <c r="C22" s="22" t="s">
        <v>175</v>
      </c>
      <c r="D22" s="19">
        <v>1</v>
      </c>
      <c r="E22" s="19">
        <v>5</v>
      </c>
      <c r="G22" s="23">
        <v>41218</v>
      </c>
      <c r="H22" s="24">
        <v>0.72423611111111119</v>
      </c>
      <c r="I22" s="24"/>
      <c r="J22" s="25">
        <v>29.239000000000001</v>
      </c>
      <c r="K22" s="25">
        <v>-46.213999999999999</v>
      </c>
      <c r="L22" s="25">
        <v>10.456</v>
      </c>
      <c r="M22" s="26">
        <f t="shared" si="5"/>
        <v>131.34743739150451</v>
      </c>
      <c r="O22" s="26">
        <v>43.51845428</v>
      </c>
      <c r="P22" s="26">
        <v>8.2323772200000001</v>
      </c>
      <c r="Q22" s="26">
        <v>0.82757103999999992</v>
      </c>
      <c r="R22" s="26">
        <v>2.4846520000000004E-2</v>
      </c>
      <c r="S22" s="26">
        <v>0.19565763</v>
      </c>
      <c r="T22" s="26">
        <v>34.317387500000002</v>
      </c>
      <c r="U22" s="26">
        <v>1.0743033599999998</v>
      </c>
      <c r="V22" s="26">
        <v>6.15549824</v>
      </c>
      <c r="W22" s="26">
        <v>2.1813528</v>
      </c>
      <c r="X22" s="26">
        <v>1.65261122</v>
      </c>
      <c r="Y22" s="26">
        <v>5.4207449999999997E-2</v>
      </c>
      <c r="Z22" s="26">
        <v>0.56200000000000006</v>
      </c>
      <c r="AA22" s="26">
        <v>0.47099999999999997</v>
      </c>
      <c r="AB22" s="26">
        <f t="shared" si="21"/>
        <v>99.267267260000011</v>
      </c>
      <c r="AC22" s="26">
        <f t="shared" si="22"/>
        <v>0.23664263306383698</v>
      </c>
      <c r="AD22" s="26">
        <f t="shared" si="6"/>
        <v>0.10627697076709576</v>
      </c>
      <c r="AE22" s="26">
        <f t="shared" si="7"/>
        <v>98.924347656169076</v>
      </c>
      <c r="AG22" s="25">
        <v>75.819000000000003</v>
      </c>
      <c r="AH22" s="25">
        <v>18.771000000000001</v>
      </c>
      <c r="AI22" s="25">
        <v>0.79679999999999995</v>
      </c>
      <c r="AJ22" s="25">
        <v>0.04</v>
      </c>
      <c r="AK22" s="25">
        <v>0.2336</v>
      </c>
      <c r="AL22" s="25">
        <v>46.008000000000003</v>
      </c>
      <c r="AM22" s="25">
        <v>3.1726999999999999</v>
      </c>
      <c r="AN22" s="25">
        <v>8.1199999999999992</v>
      </c>
      <c r="AO22" s="25">
        <v>9.1709999999999994</v>
      </c>
      <c r="AP22" s="25">
        <v>10.170999999999999</v>
      </c>
      <c r="AQ22" s="25">
        <v>0.37830000000000003</v>
      </c>
      <c r="AR22" s="25">
        <v>6.8903999999999996</v>
      </c>
      <c r="AS22" s="25">
        <v>24.3002</v>
      </c>
      <c r="AU22" s="26">
        <v>40.888500000000001</v>
      </c>
      <c r="AV22" s="26">
        <v>6.8795999999999999</v>
      </c>
      <c r="AW22" s="26">
        <v>0.78680000000000005</v>
      </c>
      <c r="AX22" s="26">
        <v>2.4199999999999999E-2</v>
      </c>
      <c r="AY22" s="26">
        <v>0.1925</v>
      </c>
      <c r="AZ22" s="26">
        <v>32.440199999999997</v>
      </c>
      <c r="BA22" s="26">
        <v>1.0479000000000001</v>
      </c>
      <c r="BB22" s="26">
        <v>4.6519000000000004</v>
      </c>
      <c r="BC22" s="26">
        <v>2.2519999999999998</v>
      </c>
      <c r="BD22" s="26">
        <v>1.1870000000000001</v>
      </c>
      <c r="BE22" s="26">
        <v>5.6399999999999999E-2</v>
      </c>
      <c r="BF22" s="26">
        <v>0.62150000000000005</v>
      </c>
      <c r="BG22" s="26">
        <v>0.48599999999999999</v>
      </c>
      <c r="BI22" s="27">
        <f t="shared" si="8"/>
        <v>1.064320145762256</v>
      </c>
      <c r="BJ22" s="27">
        <f t="shared" si="8"/>
        <v>1.1966360282574569</v>
      </c>
      <c r="BK22" s="27">
        <f t="shared" si="8"/>
        <v>1.0518188103711235</v>
      </c>
      <c r="BL22" s="27">
        <f t="shared" si="8"/>
        <v>1.026715702479339</v>
      </c>
      <c r="BM22" s="27">
        <f t="shared" si="8"/>
        <v>1.0164032727272727</v>
      </c>
      <c r="BN22" s="27">
        <f t="shared" si="8"/>
        <v>1.0578660889883542</v>
      </c>
      <c r="BO22" s="27">
        <f t="shared" si="8"/>
        <v>1.0251964500429429</v>
      </c>
      <c r="BP22" s="27">
        <f t="shared" si="8"/>
        <v>1.3232223908510501</v>
      </c>
      <c r="BQ22" s="27">
        <f t="shared" si="8"/>
        <v>0.96862912966252224</v>
      </c>
      <c r="BR22" s="27">
        <f t="shared" si="8"/>
        <v>1.3922588205560236</v>
      </c>
      <c r="BS22" s="27">
        <f t="shared" si="8"/>
        <v>0.96112500000000001</v>
      </c>
      <c r="BT22" s="27">
        <f t="shared" si="8"/>
        <v>0.90426387771520511</v>
      </c>
      <c r="BU22" s="27">
        <f t="shared" si="8"/>
        <v>0.96913580246913578</v>
      </c>
      <c r="BW22" s="19">
        <v>425119.8</v>
      </c>
      <c r="BX22" s="19">
        <v>72534.899999999994</v>
      </c>
      <c r="BY22" s="19">
        <v>15173</v>
      </c>
      <c r="BZ22" s="19">
        <v>69.900000000000006</v>
      </c>
      <c r="CA22" s="19">
        <v>356</v>
      </c>
      <c r="CB22" s="19">
        <v>57940.800000000003</v>
      </c>
      <c r="CC22" s="19">
        <v>1550.2</v>
      </c>
      <c r="CD22" s="19">
        <v>36430.5</v>
      </c>
      <c r="CE22" s="19">
        <v>52092.5</v>
      </c>
      <c r="CF22" s="19">
        <v>5093.1000000000004</v>
      </c>
      <c r="CG22" s="19">
        <v>1121.0999999999999</v>
      </c>
      <c r="CH22" s="19">
        <v>212.9</v>
      </c>
      <c r="CI22" s="19">
        <v>8569.5</v>
      </c>
      <c r="CK22" s="19">
        <f t="shared" si="23"/>
        <v>428295.34285714285</v>
      </c>
      <c r="CL22" s="19">
        <f t="shared" si="23"/>
        <v>73837.588235294112</v>
      </c>
      <c r="CM22" s="19">
        <f t="shared" si="23"/>
        <v>21623.042553191488</v>
      </c>
      <c r="CN22" s="19">
        <f t="shared" si="23"/>
        <v>400.9</v>
      </c>
      <c r="CO22" s="19">
        <f t="shared" si="23"/>
        <v>568.36808510638298</v>
      </c>
      <c r="CP22" s="19">
        <f t="shared" si="23"/>
        <v>58279.147368421058</v>
      </c>
      <c r="CQ22" s="19">
        <f t="shared" si="23"/>
        <v>1744.8000000000002</v>
      </c>
      <c r="CR22" s="19">
        <f t="shared" si="23"/>
        <v>37104.15</v>
      </c>
      <c r="CS22" s="19">
        <f t="shared" si="23"/>
        <v>55833.35</v>
      </c>
      <c r="CT22" s="19">
        <f t="shared" si="23"/>
        <v>5430.75</v>
      </c>
      <c r="CU22" s="19">
        <f t="shared" si="23"/>
        <v>2768.2857142857142</v>
      </c>
      <c r="CV22" s="19">
        <f t="shared" si="23"/>
        <v>361.12222222222226</v>
      </c>
      <c r="CW22" s="19">
        <f t="shared" si="23"/>
        <v>9652.35</v>
      </c>
      <c r="CY22" s="19">
        <v>3745.8</v>
      </c>
      <c r="CZ22" s="19">
        <v>1473.7</v>
      </c>
      <c r="DA22" s="19">
        <v>6713.2</v>
      </c>
      <c r="DB22" s="19">
        <v>365.9</v>
      </c>
      <c r="DC22" s="19">
        <v>229.5</v>
      </c>
      <c r="DD22" s="19">
        <v>362.6</v>
      </c>
      <c r="DE22" s="19">
        <v>192.9</v>
      </c>
      <c r="DF22" s="19">
        <v>798.4</v>
      </c>
      <c r="DG22" s="19">
        <v>3892.2</v>
      </c>
      <c r="DH22" s="19">
        <v>346</v>
      </c>
      <c r="DI22" s="19">
        <v>1746.5</v>
      </c>
      <c r="DJ22" s="19">
        <v>163</v>
      </c>
      <c r="DK22" s="19">
        <v>1154.4000000000001</v>
      </c>
      <c r="DM22" s="19">
        <v>2415.1999999999998</v>
      </c>
      <c r="DN22" s="19">
        <v>1094.5</v>
      </c>
      <c r="DO22" s="19">
        <v>6151</v>
      </c>
      <c r="DP22" s="19">
        <v>296.10000000000002</v>
      </c>
      <c r="DQ22" s="19">
        <v>192.9</v>
      </c>
      <c r="DR22" s="19">
        <v>319.39999999999998</v>
      </c>
      <c r="DS22" s="19">
        <v>196.3</v>
      </c>
      <c r="DT22" s="19">
        <v>548.9</v>
      </c>
      <c r="DU22" s="19">
        <v>3589.5</v>
      </c>
      <c r="DV22" s="19">
        <v>329.3</v>
      </c>
      <c r="DW22" s="19">
        <v>1556.9</v>
      </c>
      <c r="DX22" s="19">
        <v>136.4</v>
      </c>
      <c r="DY22" s="19">
        <v>1011.3</v>
      </c>
      <c r="EA22" s="19">
        <f t="shared" si="24"/>
        <v>3175.542857142857</v>
      </c>
      <c r="EB22" s="19">
        <f t="shared" si="24"/>
        <v>1302.6882352941177</v>
      </c>
      <c r="EC22" s="19">
        <f t="shared" si="24"/>
        <v>6450.0425531914889</v>
      </c>
      <c r="ED22" s="19">
        <f t="shared" si="24"/>
        <v>331</v>
      </c>
      <c r="EE22" s="19">
        <f t="shared" si="24"/>
        <v>212.36808510638298</v>
      </c>
      <c r="EF22" s="19">
        <f t="shared" si="24"/>
        <v>338.34736842105264</v>
      </c>
      <c r="EG22" s="19">
        <f t="shared" si="24"/>
        <v>194.60000000000002</v>
      </c>
      <c r="EH22" s="19">
        <f t="shared" si="24"/>
        <v>673.65</v>
      </c>
      <c r="EI22" s="19">
        <f t="shared" si="24"/>
        <v>3740.85</v>
      </c>
      <c r="EJ22" s="19">
        <f t="shared" si="24"/>
        <v>337.65</v>
      </c>
      <c r="EK22" s="19">
        <f t="shared" si="24"/>
        <v>1647.1857142857143</v>
      </c>
      <c r="EL22" s="19">
        <f t="shared" si="24"/>
        <v>148.22222222222223</v>
      </c>
      <c r="EM22" s="19">
        <f t="shared" si="24"/>
        <v>1082.8499999999999</v>
      </c>
      <c r="EO22" s="26">
        <v>30.06</v>
      </c>
      <c r="EQ22" s="19">
        <v>10</v>
      </c>
      <c r="ER22" s="19">
        <v>30</v>
      </c>
      <c r="ES22" s="19">
        <v>20</v>
      </c>
      <c r="ET22" s="19">
        <v>50</v>
      </c>
      <c r="EU22" s="19">
        <v>30</v>
      </c>
      <c r="EV22" s="19">
        <v>30</v>
      </c>
      <c r="EW22" s="19">
        <v>30</v>
      </c>
      <c r="EX22" s="19">
        <v>30</v>
      </c>
      <c r="EY22" s="19">
        <v>20</v>
      </c>
      <c r="EZ22" s="19">
        <v>30</v>
      </c>
      <c r="FA22" s="19">
        <v>20</v>
      </c>
      <c r="FB22" s="19">
        <v>30</v>
      </c>
      <c r="FC22" s="19">
        <v>20</v>
      </c>
      <c r="FE22" s="25">
        <v>2.1</v>
      </c>
      <c r="FF22" s="25">
        <v>2.2999999999999998</v>
      </c>
      <c r="FG22" s="25">
        <v>2.2000000000000002</v>
      </c>
      <c r="FH22" s="25">
        <v>2.8</v>
      </c>
      <c r="FI22" s="25">
        <v>2.2000000000000002</v>
      </c>
      <c r="FJ22" s="25">
        <v>3.2</v>
      </c>
      <c r="FK22" s="25">
        <v>2.5</v>
      </c>
      <c r="FL22" s="25">
        <v>2.8</v>
      </c>
      <c r="FM22" s="25">
        <v>2.2000000000000002</v>
      </c>
      <c r="FN22" s="25">
        <v>2.8</v>
      </c>
      <c r="FO22" s="25">
        <v>2.2000000000000002</v>
      </c>
      <c r="FP22" s="25">
        <v>3.5</v>
      </c>
      <c r="FQ22" s="25">
        <v>2.2000000000000002</v>
      </c>
      <c r="FR22" s="25"/>
      <c r="FS22" s="25">
        <v>2.8</v>
      </c>
      <c r="FT22" s="25">
        <v>2.8</v>
      </c>
      <c r="FU22" s="25">
        <v>2.5</v>
      </c>
      <c r="FV22" s="25">
        <v>2.8</v>
      </c>
      <c r="FW22" s="25">
        <v>2.5</v>
      </c>
      <c r="FX22" s="25">
        <v>2.5</v>
      </c>
      <c r="FY22" s="25">
        <v>2.5</v>
      </c>
      <c r="FZ22" s="25">
        <v>2.8</v>
      </c>
      <c r="GA22" s="25">
        <v>2.2000000000000002</v>
      </c>
      <c r="GB22" s="25">
        <v>2.8</v>
      </c>
      <c r="GC22" s="25">
        <v>2</v>
      </c>
      <c r="GD22" s="25">
        <v>2.8</v>
      </c>
      <c r="GE22" s="25">
        <v>2.2000000000000002</v>
      </c>
      <c r="GG22" s="28">
        <v>560706</v>
      </c>
      <c r="GH22" s="28">
        <v>386426.8</v>
      </c>
      <c r="GI22" s="28">
        <v>1904278.9</v>
      </c>
      <c r="GJ22" s="28">
        <v>136666</v>
      </c>
      <c r="GK22" s="28">
        <v>151055.4</v>
      </c>
      <c r="GL22" s="28">
        <v>125939.4</v>
      </c>
      <c r="GM22" s="28">
        <v>48865.4</v>
      </c>
      <c r="GN22" s="28">
        <v>448639.5</v>
      </c>
      <c r="GO22" s="28">
        <v>568018.30000000005</v>
      </c>
      <c r="GP22" s="28">
        <v>50075.9</v>
      </c>
      <c r="GQ22" s="28">
        <v>296729</v>
      </c>
      <c r="GR22" s="28">
        <v>3095.5</v>
      </c>
      <c r="GS22" s="28">
        <v>35263.800000000003</v>
      </c>
      <c r="GU22" s="26">
        <v>25.21</v>
      </c>
      <c r="GV22" s="26">
        <v>19.399999999999999</v>
      </c>
      <c r="GW22" s="26">
        <v>59.19</v>
      </c>
      <c r="GX22" s="26">
        <v>41.39</v>
      </c>
      <c r="GY22" s="26">
        <v>56.02</v>
      </c>
      <c r="GZ22" s="26">
        <v>54.81</v>
      </c>
      <c r="HA22" s="26">
        <v>25.58</v>
      </c>
      <c r="HB22" s="26">
        <v>34.549999999999997</v>
      </c>
      <c r="HC22" s="26">
        <v>17.55</v>
      </c>
      <c r="HD22" s="26">
        <v>8.66</v>
      </c>
      <c r="HE22" s="26">
        <v>12.39</v>
      </c>
      <c r="HF22" s="26">
        <v>9.02</v>
      </c>
      <c r="HG22" s="26">
        <v>2</v>
      </c>
      <c r="HI22" s="27">
        <f t="shared" si="25"/>
        <v>2.0867031831626179E-2</v>
      </c>
      <c r="HJ22" s="27">
        <f t="shared" si="25"/>
        <v>9.6871929103803898E-3</v>
      </c>
      <c r="HK22" s="27">
        <f t="shared" si="25"/>
        <v>1.4367022585408651E-2</v>
      </c>
      <c r="HL22" s="27">
        <f t="shared" si="25"/>
        <v>1.95774402051461E-2</v>
      </c>
      <c r="HM22" s="27">
        <f t="shared" si="25"/>
        <v>2.4541362283772107E-2</v>
      </c>
      <c r="HN22" s="27">
        <f t="shared" si="25"/>
        <v>3.7834797713260086E-2</v>
      </c>
      <c r="HO22" s="27">
        <f t="shared" si="25"/>
        <v>3.3447120183584846E-2</v>
      </c>
      <c r="HP22" s="27">
        <f t="shared" si="25"/>
        <v>1.1816304638043678E-2</v>
      </c>
      <c r="HQ22" s="27">
        <f t="shared" si="25"/>
        <v>1.0015767448396939E-2</v>
      </c>
      <c r="HR22" s="27">
        <f t="shared" si="25"/>
        <v>1.9766219810640154E-2</v>
      </c>
      <c r="HS22" s="27">
        <f t="shared" si="25"/>
        <v>8.9122885168915963E-3</v>
      </c>
      <c r="HT22" s="27">
        <f t="shared" si="25"/>
        <v>0.14332063012480431</v>
      </c>
      <c r="HU22" s="27">
        <f t="shared" si="25"/>
        <v>9.8968375309907743E-3</v>
      </c>
      <c r="HW22" s="27">
        <f t="shared" si="9"/>
        <v>4.4640841197397883E-2</v>
      </c>
      <c r="HX22" s="27">
        <f t="shared" si="10"/>
        <v>1.8303951004163745E-2</v>
      </c>
      <c r="HY22" s="27">
        <f t="shared" si="11"/>
        <v>2.3971377183754333E-2</v>
      </c>
      <c r="HZ22" s="27">
        <f t="shared" si="12"/>
        <v>2.8614386603841538E-2</v>
      </c>
      <c r="IA22" s="27">
        <f t="shared" si="13"/>
        <v>3.6102798055657151E-2</v>
      </c>
      <c r="IB22" s="27">
        <f t="shared" si="14"/>
        <v>4.8674467258109103E-2</v>
      </c>
      <c r="IC22" s="27">
        <f t="shared" si="15"/>
        <v>4.318692158104475E-2</v>
      </c>
      <c r="ID22" s="27">
        <f t="shared" si="16"/>
        <v>1.9594977981267834E-2</v>
      </c>
      <c r="IE22" s="27">
        <f t="shared" si="17"/>
        <v>1.4014061813796998E-2</v>
      </c>
      <c r="IF22" s="27">
        <f t="shared" si="18"/>
        <v>2.6644271318148605E-2</v>
      </c>
      <c r="IG22" s="27">
        <f t="shared" si="19"/>
        <v>1.0735742747447615E-2</v>
      </c>
      <c r="IH22" s="27"/>
      <c r="II22" s="27"/>
      <c r="IK22" s="27">
        <f t="shared" si="26"/>
        <v>2.818187778831751E-3</v>
      </c>
      <c r="IL22" s="27">
        <f t="shared" si="20"/>
        <v>3.9795527173922497E-3</v>
      </c>
      <c r="IM22" s="27">
        <f t="shared" si="20"/>
        <v>1.4241775233216463E-2</v>
      </c>
      <c r="IN22" s="27">
        <f t="shared" si="20"/>
        <v>0.31569609326716885</v>
      </c>
      <c r="IO22" s="27">
        <f t="shared" si="20"/>
        <v>8.2650795231682658E-2</v>
      </c>
      <c r="IP22" s="27">
        <f t="shared" si="20"/>
        <v>4.4002162826686257E-3</v>
      </c>
      <c r="IQ22" s="27">
        <f t="shared" si="20"/>
        <v>2.9915126771827859E-2</v>
      </c>
      <c r="IR22" s="27">
        <f t="shared" si="20"/>
        <v>5.6182114974274834E-3</v>
      </c>
      <c r="IS22" s="27">
        <f t="shared" si="20"/>
        <v>6.0428863045786036E-3</v>
      </c>
      <c r="IT22" s="27">
        <f t="shared" si="20"/>
        <v>1.5703279664066296E-2</v>
      </c>
      <c r="IU22" s="27">
        <f t="shared" si="20"/>
        <v>7.64424681414579E-2</v>
      </c>
      <c r="IV22" s="27">
        <f t="shared" si="20"/>
        <v>0.11162847966201926</v>
      </c>
      <c r="IW22" s="27">
        <f t="shared" si="20"/>
        <v>1.5593374197379434E-2</v>
      </c>
    </row>
    <row r="23" spans="1:257">
      <c r="A23" s="21">
        <v>21</v>
      </c>
      <c r="B23" s="19" t="s">
        <v>173</v>
      </c>
      <c r="C23" s="22" t="s">
        <v>175</v>
      </c>
      <c r="D23" s="19">
        <v>1</v>
      </c>
      <c r="E23" s="19">
        <v>6</v>
      </c>
      <c r="G23" s="23">
        <v>41218</v>
      </c>
      <c r="H23" s="24">
        <v>0.72726851851851848</v>
      </c>
      <c r="I23" s="24"/>
      <c r="J23" s="25">
        <v>29.248000000000001</v>
      </c>
      <c r="K23" s="25">
        <v>-46.218000000000004</v>
      </c>
      <c r="L23" s="25">
        <v>10.456</v>
      </c>
      <c r="M23" s="26">
        <f t="shared" si="5"/>
        <v>141.19629519330292</v>
      </c>
      <c r="O23" s="26">
        <v>41.924645980000001</v>
      </c>
      <c r="P23" s="26">
        <v>9.1827755999999994</v>
      </c>
      <c r="Q23" s="26">
        <v>0.99775701999999999</v>
      </c>
      <c r="R23" s="26">
        <v>2.4846520000000004E-2</v>
      </c>
      <c r="S23" s="26">
        <v>0.19859984999999999</v>
      </c>
      <c r="T23" s="26">
        <v>34.525800500000003</v>
      </c>
      <c r="U23" s="26">
        <v>1.1233700999999998</v>
      </c>
      <c r="V23" s="26">
        <v>5.9399231399999994</v>
      </c>
      <c r="W23" s="26">
        <v>2.3478575999999998</v>
      </c>
      <c r="X23" s="26">
        <v>1.7078779900000001</v>
      </c>
      <c r="Y23" s="26">
        <v>5.9025889999999998E-2</v>
      </c>
      <c r="Z23" s="26">
        <v>0.56699999999999995</v>
      </c>
      <c r="AA23" s="26">
        <v>0.47299999999999998</v>
      </c>
      <c r="AB23" s="26">
        <f t="shared" si="21"/>
        <v>99.072480189999993</v>
      </c>
      <c r="AC23" s="26">
        <f t="shared" si="22"/>
        <v>0.23874799456796358</v>
      </c>
      <c r="AD23" s="26">
        <f t="shared" si="6"/>
        <v>0.10672825302088386</v>
      </c>
      <c r="AE23" s="26">
        <f t="shared" si="7"/>
        <v>98.727003942411145</v>
      </c>
      <c r="AG23" s="25">
        <v>72.757000000000005</v>
      </c>
      <c r="AH23" s="25">
        <v>20.928000000000001</v>
      </c>
      <c r="AI23" s="25">
        <v>0.96150000000000002</v>
      </c>
      <c r="AJ23" s="25">
        <v>4.1700000000000001E-2</v>
      </c>
      <c r="AK23" s="25">
        <v>0.2374</v>
      </c>
      <c r="AL23" s="25">
        <v>46.317</v>
      </c>
      <c r="AM23" s="25">
        <v>3.3214000000000001</v>
      </c>
      <c r="AN23" s="25">
        <v>7.8179999999999996</v>
      </c>
      <c r="AO23" s="25">
        <v>9.8870000000000005</v>
      </c>
      <c r="AP23" s="25">
        <v>10.484</v>
      </c>
      <c r="AQ23" s="25">
        <v>0.41189999999999999</v>
      </c>
      <c r="AR23" s="25">
        <v>6.9478</v>
      </c>
      <c r="AS23" s="25">
        <v>24.4526</v>
      </c>
      <c r="AU23" s="26">
        <v>39.237200000000001</v>
      </c>
      <c r="AV23" s="26">
        <v>7.6700999999999997</v>
      </c>
      <c r="AW23" s="26">
        <v>0.94950000000000001</v>
      </c>
      <c r="AX23" s="26">
        <v>2.52E-2</v>
      </c>
      <c r="AY23" s="26">
        <v>0.1956</v>
      </c>
      <c r="AZ23" s="26">
        <v>32.658099999999997</v>
      </c>
      <c r="BA23" s="26">
        <v>1.0971</v>
      </c>
      <c r="BB23" s="26">
        <v>4.4789000000000003</v>
      </c>
      <c r="BC23" s="26">
        <v>2.4279000000000002</v>
      </c>
      <c r="BD23" s="26">
        <v>1.2235</v>
      </c>
      <c r="BE23" s="26">
        <v>6.1499999999999999E-2</v>
      </c>
      <c r="BF23" s="26">
        <v>0.62670000000000003</v>
      </c>
      <c r="BG23" s="26">
        <v>0.48909999999999998</v>
      </c>
      <c r="BI23" s="27">
        <f t="shared" si="8"/>
        <v>1.0684922976155282</v>
      </c>
      <c r="BJ23" s="27">
        <f t="shared" si="8"/>
        <v>1.1972171940391911</v>
      </c>
      <c r="BK23" s="27">
        <f t="shared" si="8"/>
        <v>1.0508236124275934</v>
      </c>
      <c r="BL23" s="27">
        <f t="shared" si="8"/>
        <v>0.985973015873016</v>
      </c>
      <c r="BM23" s="27">
        <f t="shared" si="8"/>
        <v>1.0153366564417179</v>
      </c>
      <c r="BN23" s="27">
        <f t="shared" si="8"/>
        <v>1.0571895027573559</v>
      </c>
      <c r="BO23" s="27">
        <f t="shared" si="8"/>
        <v>1.0239450369155043</v>
      </c>
      <c r="BP23" s="27">
        <f t="shared" si="8"/>
        <v>1.3262013306838731</v>
      </c>
      <c r="BQ23" s="27">
        <f t="shared" si="8"/>
        <v>0.96703225009267246</v>
      </c>
      <c r="BR23" s="27">
        <f t="shared" si="8"/>
        <v>1.3958953739272579</v>
      </c>
      <c r="BS23" s="27">
        <f t="shared" si="8"/>
        <v>0.95977056910569103</v>
      </c>
      <c r="BT23" s="27">
        <f t="shared" si="8"/>
        <v>0.90473910962182846</v>
      </c>
      <c r="BU23" s="27">
        <f t="shared" si="8"/>
        <v>0.96708239623798808</v>
      </c>
      <c r="BW23" s="19">
        <v>407954.8</v>
      </c>
      <c r="BX23" s="19">
        <v>80871.3</v>
      </c>
      <c r="BY23" s="19">
        <v>18310.599999999999</v>
      </c>
      <c r="BZ23" s="19">
        <v>73.2</v>
      </c>
      <c r="CA23" s="19">
        <v>362.5</v>
      </c>
      <c r="CB23" s="19">
        <v>58330.6</v>
      </c>
      <c r="CC23" s="19">
        <v>1622.9</v>
      </c>
      <c r="CD23" s="19">
        <v>35074.800000000003</v>
      </c>
      <c r="CE23" s="19">
        <v>56162.3</v>
      </c>
      <c r="CF23" s="19">
        <v>5251.1</v>
      </c>
      <c r="CG23" s="19">
        <v>1223.8</v>
      </c>
      <c r="CH23" s="19">
        <v>216.2</v>
      </c>
      <c r="CI23" s="19">
        <v>8623.2000000000007</v>
      </c>
      <c r="CK23" s="19">
        <f t="shared" si="23"/>
        <v>411237.64285714284</v>
      </c>
      <c r="CL23" s="19">
        <f t="shared" si="23"/>
        <v>82158.133333333331</v>
      </c>
      <c r="CM23" s="19">
        <f t="shared" si="23"/>
        <v>24985.378723404254</v>
      </c>
      <c r="CN23" s="19">
        <f t="shared" si="23"/>
        <v>407.40000000000003</v>
      </c>
      <c r="CO23" s="19">
        <f t="shared" si="23"/>
        <v>609.39148936170204</v>
      </c>
      <c r="CP23" s="19">
        <f t="shared" si="23"/>
        <v>58692.23333333333</v>
      </c>
      <c r="CQ23" s="19">
        <f t="shared" si="23"/>
        <v>1832.4</v>
      </c>
      <c r="CR23" s="19">
        <f t="shared" si="23"/>
        <v>35756.550000000003</v>
      </c>
      <c r="CS23" s="19">
        <f t="shared" si="23"/>
        <v>59988.4</v>
      </c>
      <c r="CT23" s="19">
        <f t="shared" si="23"/>
        <v>5590.3</v>
      </c>
      <c r="CU23" s="19">
        <f t="shared" si="23"/>
        <v>2979.833333333333</v>
      </c>
      <c r="CV23" s="19">
        <f t="shared" si="23"/>
        <v>338.14444444444445</v>
      </c>
      <c r="CW23" s="19">
        <f t="shared" si="23"/>
        <v>9738.9500000000007</v>
      </c>
      <c r="CY23" s="19">
        <v>3844.4</v>
      </c>
      <c r="CZ23" s="19">
        <v>1423.3</v>
      </c>
      <c r="DA23" s="19">
        <v>6923.8</v>
      </c>
      <c r="DB23" s="19">
        <v>375.8</v>
      </c>
      <c r="DC23" s="19">
        <v>282.7</v>
      </c>
      <c r="DD23" s="19">
        <v>369.1</v>
      </c>
      <c r="DE23" s="19">
        <v>236.1</v>
      </c>
      <c r="DF23" s="19">
        <v>801.5</v>
      </c>
      <c r="DG23" s="19">
        <v>3937.5</v>
      </c>
      <c r="DH23" s="19">
        <v>369.1</v>
      </c>
      <c r="DI23" s="19">
        <v>1825.7</v>
      </c>
      <c r="DJ23" s="19">
        <v>133</v>
      </c>
      <c r="DK23" s="19">
        <v>1230.5</v>
      </c>
      <c r="DM23" s="19">
        <v>2534.1</v>
      </c>
      <c r="DN23" s="19">
        <v>1120.7</v>
      </c>
      <c r="DO23" s="19">
        <v>6391.8</v>
      </c>
      <c r="DP23" s="19">
        <v>292.60000000000002</v>
      </c>
      <c r="DQ23" s="19">
        <v>206.2</v>
      </c>
      <c r="DR23" s="19">
        <v>355.8</v>
      </c>
      <c r="DS23" s="19">
        <v>182.9</v>
      </c>
      <c r="DT23" s="19">
        <v>562</v>
      </c>
      <c r="DU23" s="19">
        <v>3714.7</v>
      </c>
      <c r="DV23" s="19">
        <v>309.3</v>
      </c>
      <c r="DW23" s="19">
        <v>1692.7</v>
      </c>
      <c r="DX23" s="19">
        <v>113.1</v>
      </c>
      <c r="DY23" s="19">
        <v>1001</v>
      </c>
      <c r="EA23" s="19">
        <f t="shared" si="24"/>
        <v>3282.8428571428572</v>
      </c>
      <c r="EB23" s="19">
        <f t="shared" si="24"/>
        <v>1286.8333333333333</v>
      </c>
      <c r="EC23" s="19">
        <f t="shared" si="24"/>
        <v>6674.7787234042553</v>
      </c>
      <c r="ED23" s="19">
        <f t="shared" si="24"/>
        <v>334.20000000000005</v>
      </c>
      <c r="EE23" s="19">
        <f t="shared" si="24"/>
        <v>246.8914893617021</v>
      </c>
      <c r="EF23" s="19">
        <f t="shared" si="24"/>
        <v>361.63333333333333</v>
      </c>
      <c r="EG23" s="19">
        <f t="shared" si="24"/>
        <v>209.5</v>
      </c>
      <c r="EH23" s="19">
        <f t="shared" si="24"/>
        <v>681.75</v>
      </c>
      <c r="EI23" s="19">
        <f t="shared" si="24"/>
        <v>3826.1</v>
      </c>
      <c r="EJ23" s="19">
        <f t="shared" si="24"/>
        <v>339.20000000000005</v>
      </c>
      <c r="EK23" s="19">
        <f t="shared" si="24"/>
        <v>1756.0333333333333</v>
      </c>
      <c r="EL23" s="19">
        <f t="shared" si="24"/>
        <v>121.94444444444444</v>
      </c>
      <c r="EM23" s="19">
        <f t="shared" si="24"/>
        <v>1115.75</v>
      </c>
      <c r="EO23" s="26">
        <v>30.07</v>
      </c>
      <c r="EQ23" s="19">
        <v>10</v>
      </c>
      <c r="ER23" s="19">
        <v>30</v>
      </c>
      <c r="ES23" s="19">
        <v>20</v>
      </c>
      <c r="ET23" s="19">
        <v>50</v>
      </c>
      <c r="EU23" s="19">
        <v>30</v>
      </c>
      <c r="EV23" s="19">
        <v>30</v>
      </c>
      <c r="EW23" s="19">
        <v>30</v>
      </c>
      <c r="EX23" s="19">
        <v>30</v>
      </c>
      <c r="EY23" s="19">
        <v>20</v>
      </c>
      <c r="EZ23" s="19">
        <v>30</v>
      </c>
      <c r="FA23" s="19">
        <v>20</v>
      </c>
      <c r="FB23" s="19">
        <v>30</v>
      </c>
      <c r="FC23" s="19">
        <v>20</v>
      </c>
      <c r="FE23" s="25">
        <v>2.1</v>
      </c>
      <c r="FF23" s="25">
        <v>2.2999999999999998</v>
      </c>
      <c r="FG23" s="25">
        <v>2.2000000000000002</v>
      </c>
      <c r="FH23" s="25">
        <v>2.8</v>
      </c>
      <c r="FI23" s="25">
        <v>2.2000000000000002</v>
      </c>
      <c r="FJ23" s="25">
        <v>3.2</v>
      </c>
      <c r="FK23" s="25">
        <v>2.5</v>
      </c>
      <c r="FL23" s="25">
        <v>2.8</v>
      </c>
      <c r="FM23" s="25">
        <v>2.2000000000000002</v>
      </c>
      <c r="FN23" s="25">
        <v>2.8</v>
      </c>
      <c r="FO23" s="25">
        <v>2.2000000000000002</v>
      </c>
      <c r="FP23" s="25">
        <v>3.5</v>
      </c>
      <c r="FQ23" s="25">
        <v>2.2000000000000002</v>
      </c>
      <c r="FR23" s="25"/>
      <c r="FS23" s="25">
        <v>2.8</v>
      </c>
      <c r="FT23" s="25">
        <v>2.8</v>
      </c>
      <c r="FU23" s="25">
        <v>2.5</v>
      </c>
      <c r="FV23" s="25">
        <v>2.8</v>
      </c>
      <c r="FW23" s="25">
        <v>2.5</v>
      </c>
      <c r="FX23" s="25">
        <v>2.5</v>
      </c>
      <c r="FY23" s="25">
        <v>2.5</v>
      </c>
      <c r="FZ23" s="25">
        <v>2.8</v>
      </c>
      <c r="GA23" s="25">
        <v>2.2000000000000002</v>
      </c>
      <c r="GB23" s="25">
        <v>2.8</v>
      </c>
      <c r="GC23" s="25">
        <v>2</v>
      </c>
      <c r="GD23" s="25">
        <v>2.8</v>
      </c>
      <c r="GE23" s="25">
        <v>2.2000000000000002</v>
      </c>
      <c r="GG23" s="28">
        <v>560706</v>
      </c>
      <c r="GH23" s="28">
        <v>386426.8</v>
      </c>
      <c r="GI23" s="28">
        <v>1904278.9</v>
      </c>
      <c r="GJ23" s="28">
        <v>136666</v>
      </c>
      <c r="GK23" s="28">
        <v>151055.4</v>
      </c>
      <c r="GL23" s="28">
        <v>125939.4</v>
      </c>
      <c r="GM23" s="28">
        <v>48865.4</v>
      </c>
      <c r="GN23" s="28">
        <v>448639.5</v>
      </c>
      <c r="GO23" s="28">
        <v>568018.30000000005</v>
      </c>
      <c r="GP23" s="28">
        <v>50075.9</v>
      </c>
      <c r="GQ23" s="28">
        <v>296729</v>
      </c>
      <c r="GR23" s="28">
        <v>3095.5</v>
      </c>
      <c r="GS23" s="28">
        <v>35263.800000000003</v>
      </c>
      <c r="GU23" s="26">
        <v>25.21</v>
      </c>
      <c r="GV23" s="26">
        <v>19.399999999999999</v>
      </c>
      <c r="GW23" s="26">
        <v>59.19</v>
      </c>
      <c r="GX23" s="26">
        <v>41.39</v>
      </c>
      <c r="GY23" s="26">
        <v>56.02</v>
      </c>
      <c r="GZ23" s="26">
        <v>54.81</v>
      </c>
      <c r="HA23" s="26">
        <v>25.58</v>
      </c>
      <c r="HB23" s="26">
        <v>34.549999999999997</v>
      </c>
      <c r="HC23" s="26">
        <v>17.55</v>
      </c>
      <c r="HD23" s="26">
        <v>8.66</v>
      </c>
      <c r="HE23" s="26">
        <v>12.39</v>
      </c>
      <c r="HF23" s="26">
        <v>9.02</v>
      </c>
      <c r="HG23" s="26">
        <v>2</v>
      </c>
      <c r="HI23" s="27">
        <f t="shared" si="25"/>
        <v>2.1296273900827212E-2</v>
      </c>
      <c r="HJ23" s="27">
        <f t="shared" si="25"/>
        <v>9.6311356323811846E-3</v>
      </c>
      <c r="HK23" s="27">
        <f t="shared" si="25"/>
        <v>1.4598915161752967E-2</v>
      </c>
      <c r="HL23" s="27">
        <f t="shared" si="25"/>
        <v>1.8888076426492054E-2</v>
      </c>
      <c r="HM23" s="27">
        <f t="shared" si="25"/>
        <v>2.6428887716572747E-2</v>
      </c>
      <c r="HN23" s="27">
        <f t="shared" si="25"/>
        <v>3.9083564262706143E-2</v>
      </c>
      <c r="HO23" s="27">
        <f t="shared" si="25"/>
        <v>3.4655857731703009E-2</v>
      </c>
      <c r="HP23" s="27">
        <f t="shared" si="25"/>
        <v>1.1911912306675067E-2</v>
      </c>
      <c r="HQ23" s="27">
        <f t="shared" si="25"/>
        <v>1.0110868217525822E-2</v>
      </c>
      <c r="HR23" s="27">
        <f t="shared" si="25"/>
        <v>1.9859981035322414E-2</v>
      </c>
      <c r="HS23" s="27">
        <f t="shared" si="25"/>
        <v>9.187548827966293E-3</v>
      </c>
      <c r="HT23" s="27">
        <f t="shared" si="25"/>
        <v>0.1300436091897646</v>
      </c>
      <c r="HU23" s="27">
        <f t="shared" si="25"/>
        <v>1.0023106669066667E-2</v>
      </c>
      <c r="HW23" s="27">
        <f t="shared" si="9"/>
        <v>4.5559118756039657E-2</v>
      </c>
      <c r="HX23" s="27">
        <f t="shared" si="10"/>
        <v>1.8198030777384248E-2</v>
      </c>
      <c r="HY23" s="27">
        <f t="shared" si="11"/>
        <v>2.4358289947384829E-2</v>
      </c>
      <c r="HZ23" s="27">
        <f t="shared" si="12"/>
        <v>2.7606812504960786E-2</v>
      </c>
      <c r="IA23" s="27">
        <f t="shared" si="13"/>
        <v>3.8879536719850172E-2</v>
      </c>
      <c r="IB23" s="27">
        <f t="shared" si="14"/>
        <v>5.0281005423971452E-2</v>
      </c>
      <c r="IC23" s="27">
        <f t="shared" si="15"/>
        <v>4.4747643503174922E-2</v>
      </c>
      <c r="ID23" s="27">
        <f t="shared" si="16"/>
        <v>1.9753524178159267E-2</v>
      </c>
      <c r="IE23" s="27">
        <f t="shared" si="17"/>
        <v>1.414712680996213E-2</v>
      </c>
      <c r="IF23" s="27">
        <f t="shared" si="18"/>
        <v>2.6770658636183553E-2</v>
      </c>
      <c r="IG23" s="27">
        <f t="shared" si="19"/>
        <v>1.1067321318168196E-2</v>
      </c>
      <c r="IH23" s="27"/>
      <c r="II23" s="27"/>
      <c r="IK23" s="27">
        <f t="shared" si="26"/>
        <v>2.8780228502582367E-3</v>
      </c>
      <c r="IL23" s="27">
        <f t="shared" si="20"/>
        <v>3.7607832762387981E-3</v>
      </c>
      <c r="IM23" s="27">
        <f t="shared" si="20"/>
        <v>1.2530610995422404E-2</v>
      </c>
      <c r="IN23" s="27">
        <f t="shared" si="20"/>
        <v>0.30340453176886628</v>
      </c>
      <c r="IO23" s="27">
        <f t="shared" si="20"/>
        <v>8.4991071254938239E-2</v>
      </c>
      <c r="IP23" s="27">
        <f t="shared" si="20"/>
        <v>4.386320731421524E-3</v>
      </c>
      <c r="IQ23" s="27">
        <f t="shared" si="20"/>
        <v>2.9315555828468658E-2</v>
      </c>
      <c r="IR23" s="27">
        <f t="shared" si="20"/>
        <v>5.7300248949290339E-3</v>
      </c>
      <c r="IS23" s="27">
        <f t="shared" si="20"/>
        <v>5.8000680430143822E-3</v>
      </c>
      <c r="IT23" s="27">
        <f t="shared" si="20"/>
        <v>1.5439435103959228E-2</v>
      </c>
      <c r="IU23" s="27">
        <f t="shared" si="20"/>
        <v>7.2511614111683054E-2</v>
      </c>
      <c r="IV23" s="27">
        <f t="shared" si="20"/>
        <v>0.10445707042839514</v>
      </c>
      <c r="IW23" s="27">
        <f t="shared" si="20"/>
        <v>1.5579687479776408E-2</v>
      </c>
    </row>
    <row r="24" spans="1:257">
      <c r="A24" s="21">
        <v>22</v>
      </c>
      <c r="B24" s="19" t="s">
        <v>173</v>
      </c>
      <c r="C24" s="22" t="s">
        <v>175</v>
      </c>
      <c r="D24" s="19">
        <v>1</v>
      </c>
      <c r="E24" s="19">
        <v>7</v>
      </c>
      <c r="G24" s="23">
        <v>41218</v>
      </c>
      <c r="H24" s="24">
        <v>0.73028935185185195</v>
      </c>
      <c r="I24" s="24"/>
      <c r="J24" s="25">
        <v>29.253</v>
      </c>
      <c r="K24" s="25">
        <v>-46.222000000000001</v>
      </c>
      <c r="L24" s="25">
        <v>10.456</v>
      </c>
      <c r="M24" s="26">
        <f t="shared" si="5"/>
        <v>147.5994194307336</v>
      </c>
      <c r="O24" s="26">
        <v>42.290473120000001</v>
      </c>
      <c r="P24" s="26">
        <v>9.2224542599999992</v>
      </c>
      <c r="Q24" s="26">
        <v>0.88930516999999987</v>
      </c>
      <c r="R24" s="26">
        <v>5.2616160000000002E-2</v>
      </c>
      <c r="S24" s="26">
        <v>0.22949315999999997</v>
      </c>
      <c r="T24" s="26">
        <v>33.8542475</v>
      </c>
      <c r="U24" s="26">
        <v>1.0794682799999999</v>
      </c>
      <c r="V24" s="26">
        <v>5.7558551699999994</v>
      </c>
      <c r="W24" s="26">
        <v>2.5045679999999995</v>
      </c>
      <c r="X24" s="26">
        <v>1.76853664</v>
      </c>
      <c r="Y24" s="26">
        <v>5.6616670000000001E-2</v>
      </c>
      <c r="Z24" s="26">
        <v>0.69399999999999995</v>
      </c>
      <c r="AA24" s="26">
        <v>0.498</v>
      </c>
      <c r="AB24" s="26">
        <f t="shared" si="21"/>
        <v>98.895634130000005</v>
      </c>
      <c r="AC24" s="26">
        <f t="shared" si="22"/>
        <v>0.29222417677278084</v>
      </c>
      <c r="AD24" s="26">
        <f t="shared" si="6"/>
        <v>0.11236928119323501</v>
      </c>
      <c r="AE24" s="26">
        <f t="shared" si="7"/>
        <v>98.491040672033989</v>
      </c>
      <c r="AG24" s="25">
        <v>73.494</v>
      </c>
      <c r="AH24" s="25">
        <v>21.071999999999999</v>
      </c>
      <c r="AI24" s="25">
        <v>0.85450000000000004</v>
      </c>
      <c r="AJ24" s="25">
        <v>8.6800000000000002E-2</v>
      </c>
      <c r="AK24" s="25">
        <v>0.27250000000000002</v>
      </c>
      <c r="AL24" s="25">
        <v>45.366999999999997</v>
      </c>
      <c r="AM24" s="25">
        <v>3.1863999999999999</v>
      </c>
      <c r="AN24" s="25">
        <v>7.5910000000000002</v>
      </c>
      <c r="AO24" s="25">
        <v>10.534000000000001</v>
      </c>
      <c r="AP24" s="25">
        <v>10.901</v>
      </c>
      <c r="AQ24" s="25">
        <v>0.39369999999999999</v>
      </c>
      <c r="AR24" s="25">
        <v>8.4650999999999996</v>
      </c>
      <c r="AS24" s="25">
        <v>25.727399999999999</v>
      </c>
      <c r="AU24" s="26">
        <v>39.634700000000002</v>
      </c>
      <c r="AV24" s="26">
        <v>7.7229000000000001</v>
      </c>
      <c r="AW24" s="26">
        <v>0.84379999999999999</v>
      </c>
      <c r="AX24" s="26">
        <v>5.2499999999999998E-2</v>
      </c>
      <c r="AY24" s="26">
        <v>0.22459999999999999</v>
      </c>
      <c r="AZ24" s="26">
        <v>31.988299999999999</v>
      </c>
      <c r="BA24" s="26">
        <v>1.0525</v>
      </c>
      <c r="BB24" s="26">
        <v>4.3489000000000004</v>
      </c>
      <c r="BC24" s="26">
        <v>2.5867</v>
      </c>
      <c r="BD24" s="26">
        <v>1.2722</v>
      </c>
      <c r="BE24" s="26">
        <v>5.8700000000000002E-2</v>
      </c>
      <c r="BF24" s="26">
        <v>0.76349999999999996</v>
      </c>
      <c r="BG24" s="26">
        <v>0.51449999999999996</v>
      </c>
      <c r="BI24" s="27">
        <f t="shared" si="8"/>
        <v>1.0670062626940535</v>
      </c>
      <c r="BJ24" s="27">
        <f t="shared" si="8"/>
        <v>1.1941698403449481</v>
      </c>
      <c r="BK24" s="27">
        <f t="shared" si="8"/>
        <v>1.0539288575491821</v>
      </c>
      <c r="BL24" s="27">
        <f t="shared" si="8"/>
        <v>1.0022125714285715</v>
      </c>
      <c r="BM24" s="27">
        <f t="shared" si="8"/>
        <v>1.0217861086375779</v>
      </c>
      <c r="BN24" s="27">
        <f t="shared" si="8"/>
        <v>1.0583321870809015</v>
      </c>
      <c r="BO24" s="27">
        <f t="shared" si="8"/>
        <v>1.0256230688836103</v>
      </c>
      <c r="BP24" s="27">
        <f t="shared" si="8"/>
        <v>1.3235197797144103</v>
      </c>
      <c r="BQ24" s="27">
        <f t="shared" si="8"/>
        <v>0.96824834731511167</v>
      </c>
      <c r="BR24" s="27">
        <f t="shared" si="8"/>
        <v>1.3901404181732433</v>
      </c>
      <c r="BS24" s="27">
        <f t="shared" si="8"/>
        <v>0.96450885860306645</v>
      </c>
      <c r="BT24" s="27">
        <f t="shared" si="8"/>
        <v>0.90897184020956123</v>
      </c>
      <c r="BU24" s="27">
        <f t="shared" si="8"/>
        <v>0.96793002915451898</v>
      </c>
      <c r="BW24" s="19">
        <v>412084.5</v>
      </c>
      <c r="BX24" s="19">
        <v>81426.2</v>
      </c>
      <c r="BY24" s="19">
        <v>16273.3</v>
      </c>
      <c r="BZ24" s="19">
        <v>136.30000000000001</v>
      </c>
      <c r="CA24" s="19">
        <v>415.6</v>
      </c>
      <c r="CB24" s="19">
        <v>57134.3</v>
      </c>
      <c r="CC24" s="19">
        <v>1555.8</v>
      </c>
      <c r="CD24" s="19">
        <v>34052.5</v>
      </c>
      <c r="CE24" s="19">
        <v>59833.8</v>
      </c>
      <c r="CF24" s="19">
        <v>5458.8</v>
      </c>
      <c r="CG24" s="19">
        <v>1166.9000000000001</v>
      </c>
      <c r="CH24" s="19">
        <v>262.60000000000002</v>
      </c>
      <c r="CI24" s="19">
        <v>9072.5</v>
      </c>
      <c r="CK24" s="19">
        <f t="shared" si="23"/>
        <v>415256.95714285714</v>
      </c>
      <c r="CL24" s="19">
        <f t="shared" si="23"/>
        <v>82751.013725490193</v>
      </c>
      <c r="CM24" s="19">
        <f t="shared" si="23"/>
        <v>22828.848936170212</v>
      </c>
      <c r="CN24" s="19">
        <f t="shared" si="23"/>
        <v>435.50000000000006</v>
      </c>
      <c r="CO24" s="19">
        <f t="shared" si="23"/>
        <v>642.28510638297871</v>
      </c>
      <c r="CP24" s="19">
        <f t="shared" si="23"/>
        <v>57466.461403508772</v>
      </c>
      <c r="CQ24" s="19">
        <f t="shared" si="23"/>
        <v>1783.55</v>
      </c>
      <c r="CR24" s="19">
        <f t="shared" si="23"/>
        <v>34798.800000000003</v>
      </c>
      <c r="CS24" s="19">
        <f t="shared" si="23"/>
        <v>63806.55</v>
      </c>
      <c r="CT24" s="19">
        <f t="shared" si="23"/>
        <v>5797.9000000000005</v>
      </c>
      <c r="CU24" s="19">
        <f t="shared" si="23"/>
        <v>3004.0714285714284</v>
      </c>
      <c r="CV24" s="19">
        <f t="shared" si="23"/>
        <v>383.40000000000003</v>
      </c>
      <c r="CW24" s="19">
        <f t="shared" si="23"/>
        <v>10119.700000000001</v>
      </c>
      <c r="CY24" s="19">
        <v>3836.4</v>
      </c>
      <c r="CZ24" s="19">
        <v>1569.2</v>
      </c>
      <c r="DA24" s="19">
        <v>7014.6</v>
      </c>
      <c r="DB24" s="19">
        <v>319.10000000000002</v>
      </c>
      <c r="DC24" s="19">
        <v>236</v>
      </c>
      <c r="DD24" s="19">
        <v>395.6</v>
      </c>
      <c r="DE24" s="19">
        <v>252.7</v>
      </c>
      <c r="DF24" s="19">
        <v>807.8</v>
      </c>
      <c r="DG24" s="19">
        <v>4225.3999999999996</v>
      </c>
      <c r="DH24" s="19">
        <v>402.3</v>
      </c>
      <c r="DI24" s="19">
        <v>1901.6</v>
      </c>
      <c r="DJ24" s="19">
        <v>126.3</v>
      </c>
      <c r="DK24" s="19">
        <v>1083.8</v>
      </c>
      <c r="DM24" s="19">
        <v>2287.1999999999998</v>
      </c>
      <c r="DN24" s="19">
        <v>1027.3</v>
      </c>
      <c r="DO24" s="19">
        <v>6033.9</v>
      </c>
      <c r="DP24" s="19">
        <v>279.3</v>
      </c>
      <c r="DQ24" s="19">
        <v>216.1</v>
      </c>
      <c r="DR24" s="19">
        <v>282.60000000000002</v>
      </c>
      <c r="DS24" s="19">
        <v>202.8</v>
      </c>
      <c r="DT24" s="19">
        <v>684.8</v>
      </c>
      <c r="DU24" s="19">
        <v>3720.1</v>
      </c>
      <c r="DV24" s="19">
        <v>275.89999999999998</v>
      </c>
      <c r="DW24" s="19">
        <v>1778.6</v>
      </c>
      <c r="DX24" s="19">
        <v>116.4</v>
      </c>
      <c r="DY24" s="19">
        <v>1010.6</v>
      </c>
      <c r="EA24" s="19">
        <f t="shared" si="24"/>
        <v>3172.4571428571426</v>
      </c>
      <c r="EB24" s="19">
        <f t="shared" si="24"/>
        <v>1324.8137254901962</v>
      </c>
      <c r="EC24" s="19">
        <f t="shared" si="24"/>
        <v>6555.548936170213</v>
      </c>
      <c r="ED24" s="19">
        <f t="shared" si="24"/>
        <v>299.20000000000005</v>
      </c>
      <c r="EE24" s="19">
        <f t="shared" si="24"/>
        <v>226.68510638297872</v>
      </c>
      <c r="EF24" s="19">
        <f t="shared" si="24"/>
        <v>332.16140350877197</v>
      </c>
      <c r="EG24" s="19">
        <f t="shared" si="24"/>
        <v>227.75</v>
      </c>
      <c r="EH24" s="19">
        <f t="shared" si="24"/>
        <v>746.3</v>
      </c>
      <c r="EI24" s="19">
        <f t="shared" si="24"/>
        <v>3972.75</v>
      </c>
      <c r="EJ24" s="19">
        <f t="shared" si="24"/>
        <v>339.1</v>
      </c>
      <c r="EK24" s="19">
        <f t="shared" si="24"/>
        <v>1837.1714285714286</v>
      </c>
      <c r="EL24" s="19">
        <f t="shared" si="24"/>
        <v>120.8</v>
      </c>
      <c r="EM24" s="19">
        <f t="shared" si="24"/>
        <v>1047.2</v>
      </c>
      <c r="EO24" s="26">
        <v>30.08</v>
      </c>
      <c r="EQ24" s="19">
        <v>10</v>
      </c>
      <c r="ER24" s="19">
        <v>30</v>
      </c>
      <c r="ES24" s="19">
        <v>20</v>
      </c>
      <c r="ET24" s="19">
        <v>50</v>
      </c>
      <c r="EU24" s="19">
        <v>30</v>
      </c>
      <c r="EV24" s="19">
        <v>30</v>
      </c>
      <c r="EW24" s="19">
        <v>30</v>
      </c>
      <c r="EX24" s="19">
        <v>30</v>
      </c>
      <c r="EY24" s="19">
        <v>20</v>
      </c>
      <c r="EZ24" s="19">
        <v>30</v>
      </c>
      <c r="FA24" s="19">
        <v>20</v>
      </c>
      <c r="FB24" s="19">
        <v>30</v>
      </c>
      <c r="FC24" s="19">
        <v>20</v>
      </c>
      <c r="FE24" s="25">
        <v>2.1</v>
      </c>
      <c r="FF24" s="25">
        <v>2.2999999999999998</v>
      </c>
      <c r="FG24" s="25">
        <v>2.2000000000000002</v>
      </c>
      <c r="FH24" s="25">
        <v>2.8</v>
      </c>
      <c r="FI24" s="25">
        <v>2.2000000000000002</v>
      </c>
      <c r="FJ24" s="25">
        <v>3.2</v>
      </c>
      <c r="FK24" s="25">
        <v>2.5</v>
      </c>
      <c r="FL24" s="25">
        <v>2.8</v>
      </c>
      <c r="FM24" s="25">
        <v>2.2000000000000002</v>
      </c>
      <c r="FN24" s="25">
        <v>2.8</v>
      </c>
      <c r="FO24" s="25">
        <v>2.2000000000000002</v>
      </c>
      <c r="FP24" s="25">
        <v>3.5</v>
      </c>
      <c r="FQ24" s="25">
        <v>2.2000000000000002</v>
      </c>
      <c r="FR24" s="25"/>
      <c r="FS24" s="25">
        <v>2.8</v>
      </c>
      <c r="FT24" s="25">
        <v>2.8</v>
      </c>
      <c r="FU24" s="25">
        <v>2.5</v>
      </c>
      <c r="FV24" s="25">
        <v>2.8</v>
      </c>
      <c r="FW24" s="25">
        <v>2.5</v>
      </c>
      <c r="FX24" s="25">
        <v>2.5</v>
      </c>
      <c r="FY24" s="25">
        <v>2.5</v>
      </c>
      <c r="FZ24" s="25">
        <v>2.8</v>
      </c>
      <c r="GA24" s="25">
        <v>2.2000000000000002</v>
      </c>
      <c r="GB24" s="25">
        <v>2.8</v>
      </c>
      <c r="GC24" s="25">
        <v>2</v>
      </c>
      <c r="GD24" s="25">
        <v>2.8</v>
      </c>
      <c r="GE24" s="25">
        <v>2.2000000000000002</v>
      </c>
      <c r="GG24" s="28">
        <v>560706</v>
      </c>
      <c r="GH24" s="28">
        <v>386426.8</v>
      </c>
      <c r="GI24" s="28">
        <v>1904278.9</v>
      </c>
      <c r="GJ24" s="28">
        <v>136666</v>
      </c>
      <c r="GK24" s="28">
        <v>151055.4</v>
      </c>
      <c r="GL24" s="28">
        <v>125939.4</v>
      </c>
      <c r="GM24" s="28">
        <v>48865.4</v>
      </c>
      <c r="GN24" s="28">
        <v>448639.5</v>
      </c>
      <c r="GO24" s="28">
        <v>568018.30000000005</v>
      </c>
      <c r="GP24" s="28">
        <v>50075.9</v>
      </c>
      <c r="GQ24" s="28">
        <v>296729</v>
      </c>
      <c r="GR24" s="28">
        <v>3095.5</v>
      </c>
      <c r="GS24" s="28">
        <v>35263.800000000003</v>
      </c>
      <c r="GU24" s="26">
        <v>25.21</v>
      </c>
      <c r="GV24" s="26">
        <v>19.399999999999999</v>
      </c>
      <c r="GW24" s="26">
        <v>59.19</v>
      </c>
      <c r="GX24" s="26">
        <v>41.39</v>
      </c>
      <c r="GY24" s="26">
        <v>56.02</v>
      </c>
      <c r="GZ24" s="26">
        <v>54.81</v>
      </c>
      <c r="HA24" s="26">
        <v>25.58</v>
      </c>
      <c r="HB24" s="26">
        <v>34.549999999999997</v>
      </c>
      <c r="HC24" s="26">
        <v>17.55</v>
      </c>
      <c r="HD24" s="26">
        <v>8.66</v>
      </c>
      <c r="HE24" s="26">
        <v>12.39</v>
      </c>
      <c r="HF24" s="26">
        <v>9.02</v>
      </c>
      <c r="HG24" s="26">
        <v>2</v>
      </c>
      <c r="HI24" s="27">
        <f t="shared" si="25"/>
        <v>2.0902576871066357E-2</v>
      </c>
      <c r="HJ24" s="27">
        <f t="shared" si="25"/>
        <v>9.7457374785004658E-3</v>
      </c>
      <c r="HK24" s="27">
        <f t="shared" si="25"/>
        <v>1.4508280759410791E-2</v>
      </c>
      <c r="HL24" s="27">
        <f t="shared" si="25"/>
        <v>1.8163014013761476E-2</v>
      </c>
      <c r="HM24" s="27">
        <f t="shared" si="25"/>
        <v>2.5480916583600476E-2</v>
      </c>
      <c r="HN24" s="27">
        <f t="shared" si="25"/>
        <v>3.7491384571326766E-2</v>
      </c>
      <c r="HO24" s="27">
        <f t="shared" si="25"/>
        <v>3.6187015357517782E-2</v>
      </c>
      <c r="HP24" s="27">
        <f t="shared" si="25"/>
        <v>1.2435819502786169E-2</v>
      </c>
      <c r="HQ24" s="27">
        <f t="shared" si="25"/>
        <v>1.0314056695922957E-2</v>
      </c>
      <c r="HR24" s="27">
        <f t="shared" si="25"/>
        <v>1.9771899907287054E-2</v>
      </c>
      <c r="HS24" s="27">
        <f t="shared" si="25"/>
        <v>9.4422330279281281E-3</v>
      </c>
      <c r="HT24" s="27">
        <f t="shared" si="25"/>
        <v>0.13001586048741948</v>
      </c>
      <c r="HU24" s="27">
        <f t="shared" si="25"/>
        <v>9.7172193235641278E-3</v>
      </c>
      <c r="HW24" s="27">
        <f t="shared" si="9"/>
        <v>4.4716882700272256E-2</v>
      </c>
      <c r="HX24" s="27">
        <f t="shared" si="10"/>
        <v>1.8414570965626629E-2</v>
      </c>
      <c r="HY24" s="27">
        <f t="shared" si="11"/>
        <v>2.4207066447076906E-2</v>
      </c>
      <c r="HZ24" s="27">
        <f t="shared" si="12"/>
        <v>2.6547061282513773E-2</v>
      </c>
      <c r="IA24" s="27">
        <f t="shared" si="13"/>
        <v>3.7484976386134662E-2</v>
      </c>
      <c r="IB24" s="27">
        <f t="shared" si="14"/>
        <v>4.8232666251011885E-2</v>
      </c>
      <c r="IC24" s="27">
        <f t="shared" si="15"/>
        <v>4.6724674229626957E-2</v>
      </c>
      <c r="ID24" s="27">
        <f t="shared" si="16"/>
        <v>2.0622319481470305E-2</v>
      </c>
      <c r="IE24" s="27">
        <f t="shared" si="17"/>
        <v>1.44314281289354E-2</v>
      </c>
      <c r="IF24" s="27">
        <f t="shared" si="18"/>
        <v>2.6651927918025727E-2</v>
      </c>
      <c r="IG24" s="27">
        <f t="shared" si="19"/>
        <v>1.1374113905442223E-2</v>
      </c>
      <c r="IH24" s="27"/>
      <c r="II24" s="27"/>
      <c r="IK24" s="27">
        <f t="shared" si="26"/>
        <v>2.8621072768039691E-3</v>
      </c>
      <c r="IL24" s="27">
        <f t="shared" si="20"/>
        <v>3.7486238517580829E-3</v>
      </c>
      <c r="IM24" s="27">
        <f t="shared" si="20"/>
        <v>1.3580909442497475E-2</v>
      </c>
      <c r="IN24" s="27">
        <f t="shared" si="20"/>
        <v>0.16215683007625506</v>
      </c>
      <c r="IO24" s="27">
        <f t="shared" si="20"/>
        <v>7.4666769649129536E-2</v>
      </c>
      <c r="IP24" s="27">
        <f t="shared" si="20"/>
        <v>4.4295773626212885E-3</v>
      </c>
      <c r="IQ24" s="27">
        <f t="shared" si="20"/>
        <v>3.0344858474903688E-2</v>
      </c>
      <c r="IR24" s="27">
        <f t="shared" si="20"/>
        <v>5.8282923123854557E-3</v>
      </c>
      <c r="IS24" s="27">
        <f t="shared" si="20"/>
        <v>5.609808555030407E-3</v>
      </c>
      <c r="IT24" s="27">
        <f t="shared" si="20"/>
        <v>1.510710805124469E-2</v>
      </c>
      <c r="IU24" s="27">
        <f t="shared" si="20"/>
        <v>7.6876018210171163E-2</v>
      </c>
      <c r="IV24" s="27">
        <f t="shared" si="20"/>
        <v>9.0013397792261057E-2</v>
      </c>
      <c r="IW24" s="27">
        <f t="shared" si="20"/>
        <v>1.5017077526883008E-2</v>
      </c>
    </row>
    <row r="25" spans="1:257">
      <c r="A25" s="21">
        <v>23</v>
      </c>
      <c r="B25" s="19" t="s">
        <v>173</v>
      </c>
      <c r="C25" s="22" t="s">
        <v>175</v>
      </c>
      <c r="D25" s="19">
        <v>1</v>
      </c>
      <c r="E25" s="19">
        <v>8</v>
      </c>
      <c r="G25" s="23">
        <v>41218</v>
      </c>
      <c r="H25" s="24">
        <v>0.7333101851851852</v>
      </c>
      <c r="I25" s="24"/>
      <c r="J25" s="25">
        <v>29.26</v>
      </c>
      <c r="K25" s="25">
        <v>-46.220999999999997</v>
      </c>
      <c r="L25" s="25">
        <v>10.456</v>
      </c>
      <c r="M25" s="26">
        <f t="shared" si="5"/>
        <v>154.67048724260118</v>
      </c>
      <c r="O25" s="26">
        <v>42.994315980000003</v>
      </c>
      <c r="P25" s="26">
        <v>8.7973257599999997</v>
      </c>
      <c r="Q25" s="26">
        <v>0.82590255000000001</v>
      </c>
      <c r="R25" s="26">
        <v>2.1923399999999999E-2</v>
      </c>
      <c r="S25" s="26">
        <v>0.24273314999999998</v>
      </c>
      <c r="T25" s="26">
        <v>34.056228000000004</v>
      </c>
      <c r="U25" s="26">
        <v>1.02394539</v>
      </c>
      <c r="V25" s="26">
        <v>5.8570096399999994</v>
      </c>
      <c r="W25" s="26">
        <v>2.5507415999999998</v>
      </c>
      <c r="X25" s="26">
        <v>1.6445234</v>
      </c>
      <c r="Y25" s="26">
        <v>8.3118089999999992E-2</v>
      </c>
      <c r="Z25" s="26">
        <v>0.57200000000000006</v>
      </c>
      <c r="AA25" s="26">
        <v>0.51200000000000001</v>
      </c>
      <c r="AB25" s="26">
        <f t="shared" si="21"/>
        <v>99.18176695999999</v>
      </c>
      <c r="AC25" s="26">
        <f t="shared" si="22"/>
        <v>0.2408533560720903</v>
      </c>
      <c r="AD25" s="26">
        <f t="shared" si="6"/>
        <v>0.11552825696975166</v>
      </c>
      <c r="AE25" s="26">
        <f t="shared" si="7"/>
        <v>98.825385346958143</v>
      </c>
      <c r="AG25" s="25">
        <v>74.861999999999995</v>
      </c>
      <c r="AH25" s="25">
        <v>20.103000000000002</v>
      </c>
      <c r="AI25" s="25">
        <v>0.79379999999999995</v>
      </c>
      <c r="AJ25" s="25">
        <v>3.6400000000000002E-2</v>
      </c>
      <c r="AK25" s="25">
        <v>0.28899999999999998</v>
      </c>
      <c r="AL25" s="25">
        <v>45.645000000000003</v>
      </c>
      <c r="AM25" s="25">
        <v>3.0209000000000001</v>
      </c>
      <c r="AN25" s="25">
        <v>7.7329999999999997</v>
      </c>
      <c r="AO25" s="25">
        <v>10.724</v>
      </c>
      <c r="AP25" s="25">
        <v>10.132999999999999</v>
      </c>
      <c r="AQ25" s="25">
        <v>0.57930000000000004</v>
      </c>
      <c r="AR25" s="25">
        <v>6.9851999999999999</v>
      </c>
      <c r="AS25" s="25">
        <v>26.439599999999999</v>
      </c>
      <c r="AU25" s="26">
        <v>40.372399999999999</v>
      </c>
      <c r="AV25" s="26">
        <v>7.3677999999999999</v>
      </c>
      <c r="AW25" s="26">
        <v>0.78390000000000004</v>
      </c>
      <c r="AX25" s="26">
        <v>2.1999999999999999E-2</v>
      </c>
      <c r="AY25" s="26">
        <v>0.2382</v>
      </c>
      <c r="AZ25" s="26">
        <v>32.1843</v>
      </c>
      <c r="BA25" s="26">
        <v>0.99780000000000002</v>
      </c>
      <c r="BB25" s="26">
        <v>4.4302000000000001</v>
      </c>
      <c r="BC25" s="26">
        <v>2.6334</v>
      </c>
      <c r="BD25" s="26">
        <v>1.1825000000000001</v>
      </c>
      <c r="BE25" s="26">
        <v>8.6400000000000005E-2</v>
      </c>
      <c r="BF25" s="26">
        <v>0.63009999999999999</v>
      </c>
      <c r="BG25" s="26">
        <v>0.52880000000000005</v>
      </c>
      <c r="BI25" s="27">
        <f t="shared" si="8"/>
        <v>1.0649432775856775</v>
      </c>
      <c r="BJ25" s="27">
        <f t="shared" si="8"/>
        <v>1.1940234208311844</v>
      </c>
      <c r="BK25" s="27">
        <f t="shared" si="8"/>
        <v>1.0535815154994259</v>
      </c>
      <c r="BL25" s="27">
        <f t="shared" si="8"/>
        <v>0.99651818181818186</v>
      </c>
      <c r="BM25" s="27">
        <f t="shared" si="8"/>
        <v>1.0190308564231738</v>
      </c>
      <c r="BN25" s="27">
        <f t="shared" si="8"/>
        <v>1.058162768803423</v>
      </c>
      <c r="BO25" s="27">
        <f t="shared" si="8"/>
        <v>1.0262030366806976</v>
      </c>
      <c r="BP25" s="27">
        <f t="shared" si="8"/>
        <v>1.3220643853550629</v>
      </c>
      <c r="BQ25" s="27">
        <f t="shared" si="8"/>
        <v>0.96861152882205503</v>
      </c>
      <c r="BR25" s="27">
        <f t="shared" si="8"/>
        <v>1.390717463002114</v>
      </c>
      <c r="BS25" s="27">
        <f t="shared" si="8"/>
        <v>0.96201493055555543</v>
      </c>
      <c r="BT25" s="27">
        <f t="shared" si="8"/>
        <v>0.90779241390255527</v>
      </c>
      <c r="BU25" s="27">
        <f t="shared" si="8"/>
        <v>0.96822995461422079</v>
      </c>
      <c r="BW25" s="19">
        <v>419757.3</v>
      </c>
      <c r="BX25" s="19">
        <v>77682.8</v>
      </c>
      <c r="BY25" s="19">
        <v>15116.4</v>
      </c>
      <c r="BZ25" s="19">
        <v>66.5</v>
      </c>
      <c r="CA25" s="19">
        <v>438.8</v>
      </c>
      <c r="CB25" s="19">
        <v>57483.4</v>
      </c>
      <c r="CC25" s="19">
        <v>1476.1</v>
      </c>
      <c r="CD25" s="19">
        <v>34694.1</v>
      </c>
      <c r="CE25" s="19">
        <v>60914.2</v>
      </c>
      <c r="CF25" s="19">
        <v>5073.1000000000004</v>
      </c>
      <c r="CG25" s="19">
        <v>1718.8</v>
      </c>
      <c r="CH25" s="19">
        <v>216.1</v>
      </c>
      <c r="CI25" s="19">
        <v>9325.1</v>
      </c>
      <c r="CK25" s="19">
        <f t="shared" si="23"/>
        <v>423027.62857142853</v>
      </c>
      <c r="CL25" s="19">
        <f t="shared" si="23"/>
        <v>78884.982352941181</v>
      </c>
      <c r="CM25" s="19">
        <f t="shared" si="23"/>
        <v>21548.02340425532</v>
      </c>
      <c r="CN25" s="19">
        <f t="shared" si="23"/>
        <v>407.25</v>
      </c>
      <c r="CO25" s="19">
        <f t="shared" si="23"/>
        <v>672.98723404255315</v>
      </c>
      <c r="CP25" s="19">
        <f t="shared" si="23"/>
        <v>57810.285964912284</v>
      </c>
      <c r="CQ25" s="19">
        <f t="shared" si="23"/>
        <v>1690.5</v>
      </c>
      <c r="CR25" s="19">
        <f t="shared" si="23"/>
        <v>35352.299999999996</v>
      </c>
      <c r="CS25" s="19">
        <f t="shared" si="23"/>
        <v>64752.35</v>
      </c>
      <c r="CT25" s="19">
        <f t="shared" si="23"/>
        <v>5418.8</v>
      </c>
      <c r="CU25" s="19">
        <f t="shared" si="23"/>
        <v>3412.6904761904761</v>
      </c>
      <c r="CV25" s="19">
        <f t="shared" si="23"/>
        <v>337.26666666666665</v>
      </c>
      <c r="CW25" s="19">
        <f t="shared" si="23"/>
        <v>10374</v>
      </c>
      <c r="CY25" s="19">
        <v>3902.9</v>
      </c>
      <c r="CZ25" s="19">
        <v>1419.6</v>
      </c>
      <c r="DA25" s="19">
        <v>6705.5</v>
      </c>
      <c r="DB25" s="19">
        <v>362.4</v>
      </c>
      <c r="DC25" s="19">
        <v>256</v>
      </c>
      <c r="DD25" s="19">
        <v>332.5</v>
      </c>
      <c r="DE25" s="19">
        <v>232.7</v>
      </c>
      <c r="DF25" s="19">
        <v>794.5</v>
      </c>
      <c r="DG25" s="19">
        <v>4055.9</v>
      </c>
      <c r="DH25" s="19">
        <v>398.9</v>
      </c>
      <c r="DI25" s="19">
        <v>1801.9</v>
      </c>
      <c r="DJ25" s="19">
        <v>123</v>
      </c>
      <c r="DK25" s="19">
        <v>1203.5</v>
      </c>
      <c r="DM25" s="19">
        <v>2426.9</v>
      </c>
      <c r="DN25" s="19">
        <v>937.5</v>
      </c>
      <c r="DO25" s="19">
        <v>6120.4</v>
      </c>
      <c r="DP25" s="19">
        <v>319.10000000000002</v>
      </c>
      <c r="DQ25" s="19">
        <v>209.4</v>
      </c>
      <c r="DR25" s="19">
        <v>322.5</v>
      </c>
      <c r="DS25" s="19">
        <v>196.1</v>
      </c>
      <c r="DT25" s="19">
        <v>521.9</v>
      </c>
      <c r="DU25" s="19">
        <v>3620.4</v>
      </c>
      <c r="DV25" s="19">
        <v>292.5</v>
      </c>
      <c r="DW25" s="19">
        <v>1595.7</v>
      </c>
      <c r="DX25" s="19">
        <v>119.7</v>
      </c>
      <c r="DY25" s="19">
        <v>894.3</v>
      </c>
      <c r="EA25" s="19">
        <f t="shared" si="24"/>
        <v>3270.3285714285712</v>
      </c>
      <c r="EB25" s="19">
        <f t="shared" si="24"/>
        <v>1202.1823529411763</v>
      </c>
      <c r="EC25" s="19">
        <f t="shared" si="24"/>
        <v>6431.6234042553187</v>
      </c>
      <c r="ED25" s="19">
        <f t="shared" si="24"/>
        <v>340.75</v>
      </c>
      <c r="EE25" s="19">
        <f t="shared" si="24"/>
        <v>234.1872340425532</v>
      </c>
      <c r="EF25" s="19">
        <f t="shared" si="24"/>
        <v>326.88596491228071</v>
      </c>
      <c r="EG25" s="19">
        <f t="shared" si="24"/>
        <v>214.39999999999998</v>
      </c>
      <c r="EH25" s="19">
        <f t="shared" si="24"/>
        <v>658.2</v>
      </c>
      <c r="EI25" s="19">
        <f t="shared" si="24"/>
        <v>3838.15</v>
      </c>
      <c r="EJ25" s="19">
        <f t="shared" si="24"/>
        <v>345.7</v>
      </c>
      <c r="EK25" s="19">
        <f t="shared" si="24"/>
        <v>1693.8904761904762</v>
      </c>
      <c r="EL25" s="19">
        <f t="shared" si="24"/>
        <v>121.16666666666667</v>
      </c>
      <c r="EM25" s="19">
        <f t="shared" si="24"/>
        <v>1048.9000000000001</v>
      </c>
      <c r="EO25" s="26">
        <v>30.08</v>
      </c>
      <c r="EQ25" s="19">
        <v>10</v>
      </c>
      <c r="ER25" s="19">
        <v>30</v>
      </c>
      <c r="ES25" s="19">
        <v>20</v>
      </c>
      <c r="ET25" s="19">
        <v>50</v>
      </c>
      <c r="EU25" s="19">
        <v>30</v>
      </c>
      <c r="EV25" s="19">
        <v>30</v>
      </c>
      <c r="EW25" s="19">
        <v>30</v>
      </c>
      <c r="EX25" s="19">
        <v>30</v>
      </c>
      <c r="EY25" s="19">
        <v>20</v>
      </c>
      <c r="EZ25" s="19">
        <v>30</v>
      </c>
      <c r="FA25" s="19">
        <v>20</v>
      </c>
      <c r="FB25" s="19">
        <v>30</v>
      </c>
      <c r="FC25" s="19">
        <v>20</v>
      </c>
      <c r="FE25" s="25">
        <v>2.1</v>
      </c>
      <c r="FF25" s="25">
        <v>2.2999999999999998</v>
      </c>
      <c r="FG25" s="25">
        <v>2.2000000000000002</v>
      </c>
      <c r="FH25" s="25">
        <v>2.8</v>
      </c>
      <c r="FI25" s="25">
        <v>2.2000000000000002</v>
      </c>
      <c r="FJ25" s="25">
        <v>3.2</v>
      </c>
      <c r="FK25" s="25">
        <v>2.5</v>
      </c>
      <c r="FL25" s="25">
        <v>2.8</v>
      </c>
      <c r="FM25" s="25">
        <v>2.2000000000000002</v>
      </c>
      <c r="FN25" s="25">
        <v>2.8</v>
      </c>
      <c r="FO25" s="25">
        <v>2.2000000000000002</v>
      </c>
      <c r="FP25" s="25">
        <v>3.5</v>
      </c>
      <c r="FQ25" s="25">
        <v>2.2000000000000002</v>
      </c>
      <c r="FR25" s="25"/>
      <c r="FS25" s="25">
        <v>2.8</v>
      </c>
      <c r="FT25" s="25">
        <v>2.8</v>
      </c>
      <c r="FU25" s="25">
        <v>2.5</v>
      </c>
      <c r="FV25" s="25">
        <v>2.8</v>
      </c>
      <c r="FW25" s="25">
        <v>2.5</v>
      </c>
      <c r="FX25" s="25">
        <v>2.5</v>
      </c>
      <c r="FY25" s="25">
        <v>2.5</v>
      </c>
      <c r="FZ25" s="25">
        <v>2.8</v>
      </c>
      <c r="GA25" s="25">
        <v>2.2000000000000002</v>
      </c>
      <c r="GB25" s="25">
        <v>2.8</v>
      </c>
      <c r="GC25" s="25">
        <v>2</v>
      </c>
      <c r="GD25" s="25">
        <v>2.8</v>
      </c>
      <c r="GE25" s="25">
        <v>2.2000000000000002</v>
      </c>
      <c r="GG25" s="28">
        <v>560706</v>
      </c>
      <c r="GH25" s="28">
        <v>386426.8</v>
      </c>
      <c r="GI25" s="28">
        <v>1904278.9</v>
      </c>
      <c r="GJ25" s="28">
        <v>136666</v>
      </c>
      <c r="GK25" s="28">
        <v>151055.4</v>
      </c>
      <c r="GL25" s="28">
        <v>125939.4</v>
      </c>
      <c r="GM25" s="28">
        <v>48865.4</v>
      </c>
      <c r="GN25" s="28">
        <v>448639.5</v>
      </c>
      <c r="GO25" s="28">
        <v>568018.30000000005</v>
      </c>
      <c r="GP25" s="28">
        <v>50075.9</v>
      </c>
      <c r="GQ25" s="28">
        <v>296729</v>
      </c>
      <c r="GR25" s="28">
        <v>3095.5</v>
      </c>
      <c r="GS25" s="28">
        <v>35263.800000000003</v>
      </c>
      <c r="GU25" s="26">
        <v>25.21</v>
      </c>
      <c r="GV25" s="26">
        <v>19.399999999999999</v>
      </c>
      <c r="GW25" s="26">
        <v>59.19</v>
      </c>
      <c r="GX25" s="26">
        <v>41.39</v>
      </c>
      <c r="GY25" s="26">
        <v>56.02</v>
      </c>
      <c r="GZ25" s="26">
        <v>54.81</v>
      </c>
      <c r="HA25" s="26">
        <v>25.58</v>
      </c>
      <c r="HB25" s="26">
        <v>34.549999999999997</v>
      </c>
      <c r="HC25" s="26">
        <v>17.55</v>
      </c>
      <c r="HD25" s="26">
        <v>8.66</v>
      </c>
      <c r="HE25" s="26">
        <v>12.39</v>
      </c>
      <c r="HF25" s="26">
        <v>9.02</v>
      </c>
      <c r="HG25" s="26">
        <v>2</v>
      </c>
      <c r="HI25" s="27">
        <f t="shared" si="25"/>
        <v>2.1181521337942596E-2</v>
      </c>
      <c r="HJ25" s="27">
        <f t="shared" si="25"/>
        <v>9.2825911075713162E-3</v>
      </c>
      <c r="HK25" s="27">
        <f t="shared" si="25"/>
        <v>1.4365758768420956E-2</v>
      </c>
      <c r="HL25" s="27">
        <f t="shared" si="25"/>
        <v>1.9273049487905657E-2</v>
      </c>
      <c r="HM25" s="27">
        <f t="shared" si="25"/>
        <v>2.58292919876358E-2</v>
      </c>
      <c r="HN25" s="27">
        <f t="shared" si="25"/>
        <v>3.7186517212709033E-2</v>
      </c>
      <c r="HO25" s="27">
        <f t="shared" si="25"/>
        <v>3.5130269154284945E-2</v>
      </c>
      <c r="HP25" s="27">
        <f t="shared" si="25"/>
        <v>1.1665914739503869E-2</v>
      </c>
      <c r="HQ25" s="27">
        <f t="shared" si="25"/>
        <v>1.0141629427794473E-2</v>
      </c>
      <c r="HR25" s="27">
        <f t="shared" si="25"/>
        <v>1.9971672490785162E-2</v>
      </c>
      <c r="HS25" s="27">
        <f t="shared" si="25"/>
        <v>9.043116539055044E-3</v>
      </c>
      <c r="HT25" s="27">
        <f t="shared" si="25"/>
        <v>0.13004407438782895</v>
      </c>
      <c r="HU25" s="27">
        <f t="shared" si="25"/>
        <v>9.7281169257689599E-3</v>
      </c>
      <c r="HW25" s="27">
        <f t="shared" si="9"/>
        <v>4.5313628598260595E-2</v>
      </c>
      <c r="HX25" s="27">
        <f t="shared" si="10"/>
        <v>1.7539455897756E-2</v>
      </c>
      <c r="HY25" s="27">
        <f t="shared" si="11"/>
        <v>2.3969268505110369E-2</v>
      </c>
      <c r="HZ25" s="27">
        <f t="shared" si="12"/>
        <v>2.816948913152291E-2</v>
      </c>
      <c r="IA25" s="27">
        <f t="shared" si="13"/>
        <v>3.7997471443011029E-2</v>
      </c>
      <c r="IB25" s="27">
        <f t="shared" si="14"/>
        <v>4.7840454394150168E-2</v>
      </c>
      <c r="IC25" s="27">
        <f t="shared" si="15"/>
        <v>4.536020353201272E-2</v>
      </c>
      <c r="ID25" s="27">
        <f t="shared" si="16"/>
        <v>1.9345586412519267E-2</v>
      </c>
      <c r="IE25" s="27">
        <f t="shared" si="17"/>
        <v>1.4190167895370026E-2</v>
      </c>
      <c r="IF25" s="27">
        <f t="shared" si="18"/>
        <v>2.6921215367403672E-2</v>
      </c>
      <c r="IG25" s="27">
        <f t="shared" si="19"/>
        <v>1.0893338182945704E-2</v>
      </c>
      <c r="IH25" s="27"/>
      <c r="II25" s="27"/>
      <c r="IK25" s="27">
        <f t="shared" si="26"/>
        <v>2.836086366054751E-3</v>
      </c>
      <c r="IL25" s="27">
        <f t="shared" si="20"/>
        <v>3.8349265041678028E-3</v>
      </c>
      <c r="IM25" s="27">
        <f t="shared" si="20"/>
        <v>1.4266545467001724E-2</v>
      </c>
      <c r="IN25" s="27">
        <f t="shared" si="20"/>
        <v>0.33535534719770871</v>
      </c>
      <c r="IO25" s="27">
        <f t="shared" si="20"/>
        <v>7.225688699402863E-2</v>
      </c>
      <c r="IP25" s="27">
        <f t="shared" si="20"/>
        <v>4.4155515555813389E-3</v>
      </c>
      <c r="IQ25" s="27">
        <f t="shared" si="20"/>
        <v>3.112581754452522E-2</v>
      </c>
      <c r="IR25" s="27">
        <f t="shared" si="20"/>
        <v>5.7578375347977599E-3</v>
      </c>
      <c r="IS25" s="27">
        <f t="shared" si="20"/>
        <v>5.5431869471980373E-3</v>
      </c>
      <c r="IT25" s="27">
        <f t="shared" si="20"/>
        <v>1.5754617199969258E-2</v>
      </c>
      <c r="IU25" s="27">
        <f t="shared" si="20"/>
        <v>5.3602599503825447E-2</v>
      </c>
      <c r="IV25" s="27">
        <f t="shared" si="20"/>
        <v>0.10429987403780229</v>
      </c>
      <c r="IW25" s="27">
        <f t="shared" si="20"/>
        <v>1.4776812948491022E-2</v>
      </c>
    </row>
    <row r="26" spans="1:257">
      <c r="A26" s="21">
        <v>24</v>
      </c>
      <c r="B26" s="19" t="s">
        <v>173</v>
      </c>
      <c r="C26" s="22" t="s">
        <v>175</v>
      </c>
      <c r="D26" s="19">
        <v>1</v>
      </c>
      <c r="E26" s="19">
        <v>9</v>
      </c>
      <c r="G26" s="23">
        <v>41218</v>
      </c>
      <c r="H26" s="24">
        <v>0.73633101851851857</v>
      </c>
      <c r="I26" s="24"/>
      <c r="J26" s="25">
        <v>29.265999999999998</v>
      </c>
      <c r="K26" s="25">
        <v>-46.223999999999997</v>
      </c>
      <c r="L26" s="25">
        <v>10.457000000000001</v>
      </c>
      <c r="M26" s="26">
        <f t="shared" si="5"/>
        <v>161.37869117509763</v>
      </c>
      <c r="O26" s="26">
        <v>43.097004299999995</v>
      </c>
      <c r="P26" s="26">
        <v>8.7859890000000007</v>
      </c>
      <c r="Q26" s="26">
        <v>0.8425874499999999</v>
      </c>
      <c r="R26" s="26">
        <v>3.5077440000000001E-2</v>
      </c>
      <c r="S26" s="26">
        <v>0.23537759999999999</v>
      </c>
      <c r="T26" s="26">
        <v>33.670278000000003</v>
      </c>
      <c r="U26" s="26">
        <v>0.97487864999999996</v>
      </c>
      <c r="V26" s="26">
        <v>5.8570096399999994</v>
      </c>
      <c r="W26" s="26">
        <v>2.5787255999999994</v>
      </c>
      <c r="X26" s="26">
        <v>1.7361853600000001</v>
      </c>
      <c r="Y26" s="26">
        <v>6.504894E-2</v>
      </c>
      <c r="Z26" s="26">
        <v>0.41000000000000003</v>
      </c>
      <c r="AA26" s="26">
        <v>0.49699999999999994</v>
      </c>
      <c r="AB26" s="26">
        <f t="shared" si="21"/>
        <v>98.785161979999984</v>
      </c>
      <c r="AC26" s="26">
        <f t="shared" si="22"/>
        <v>0.17263964333838641</v>
      </c>
      <c r="AD26" s="26">
        <f t="shared" si="6"/>
        <v>0.11214364006634096</v>
      </c>
      <c r="AE26" s="26">
        <f t="shared" si="7"/>
        <v>98.500378696595263</v>
      </c>
      <c r="AG26" s="25">
        <v>75.066000000000003</v>
      </c>
      <c r="AH26" s="25">
        <v>20.091999999999999</v>
      </c>
      <c r="AI26" s="25">
        <v>0.80989999999999995</v>
      </c>
      <c r="AJ26" s="25">
        <v>5.6800000000000003E-2</v>
      </c>
      <c r="AK26" s="25">
        <v>0.2797</v>
      </c>
      <c r="AL26" s="25">
        <v>45.085000000000001</v>
      </c>
      <c r="AM26" s="25">
        <v>2.8734999999999999</v>
      </c>
      <c r="AN26" s="25">
        <v>7.7430000000000003</v>
      </c>
      <c r="AO26" s="25">
        <v>10.837999999999999</v>
      </c>
      <c r="AP26" s="25">
        <v>10.731</v>
      </c>
      <c r="AQ26" s="25">
        <v>0.44950000000000001</v>
      </c>
      <c r="AR26" s="25">
        <v>4.9724000000000004</v>
      </c>
      <c r="AS26" s="25">
        <v>25.6189</v>
      </c>
      <c r="AU26" s="26">
        <v>40.482399999999998</v>
      </c>
      <c r="AV26" s="26">
        <v>7.3636999999999997</v>
      </c>
      <c r="AW26" s="26">
        <v>0.79979999999999996</v>
      </c>
      <c r="AX26" s="26">
        <v>3.44E-2</v>
      </c>
      <c r="AY26" s="26">
        <v>0.23050000000000001</v>
      </c>
      <c r="AZ26" s="26">
        <v>31.789400000000001</v>
      </c>
      <c r="BA26" s="26">
        <v>0.94910000000000005</v>
      </c>
      <c r="BB26" s="26">
        <v>4.4359999999999999</v>
      </c>
      <c r="BC26" s="26">
        <v>2.6614</v>
      </c>
      <c r="BD26" s="26">
        <v>1.2523</v>
      </c>
      <c r="BE26" s="26">
        <v>6.7100000000000007E-2</v>
      </c>
      <c r="BF26" s="26">
        <v>0.44850000000000001</v>
      </c>
      <c r="BG26" s="26">
        <v>0.51239999999999997</v>
      </c>
      <c r="BI26" s="27">
        <f t="shared" si="8"/>
        <v>1.0645861979526905</v>
      </c>
      <c r="BJ26" s="27">
        <f t="shared" si="8"/>
        <v>1.1931486888384917</v>
      </c>
      <c r="BK26" s="27">
        <f t="shared" si="8"/>
        <v>1.0534976869217303</v>
      </c>
      <c r="BL26" s="27">
        <f t="shared" si="8"/>
        <v>1.0196930232558139</v>
      </c>
      <c r="BM26" s="27">
        <f t="shared" si="8"/>
        <v>1.0211609544468545</v>
      </c>
      <c r="BN26" s="27">
        <f t="shared" si="8"/>
        <v>1.0591668291946372</v>
      </c>
      <c r="BO26" s="27">
        <f t="shared" si="8"/>
        <v>1.0271611526709514</v>
      </c>
      <c r="BP26" s="27">
        <f t="shared" si="8"/>
        <v>1.3203358070333633</v>
      </c>
      <c r="BQ26" s="27">
        <f t="shared" si="8"/>
        <v>0.96893574810250227</v>
      </c>
      <c r="BR26" s="27">
        <f t="shared" si="8"/>
        <v>1.3863973169368364</v>
      </c>
      <c r="BS26" s="27">
        <f t="shared" si="8"/>
        <v>0.96943278688524581</v>
      </c>
      <c r="BT26" s="27">
        <f t="shared" si="8"/>
        <v>0.91415830546265331</v>
      </c>
      <c r="BU26" s="27">
        <f t="shared" si="8"/>
        <v>0.9699453551912568</v>
      </c>
      <c r="BW26" s="19">
        <v>420897.6</v>
      </c>
      <c r="BX26" s="19">
        <v>77643</v>
      </c>
      <c r="BY26" s="19">
        <v>15422.2</v>
      </c>
      <c r="BZ26" s="19">
        <v>96.4</v>
      </c>
      <c r="CA26" s="19">
        <v>425.5</v>
      </c>
      <c r="CB26" s="19">
        <v>56778.6</v>
      </c>
      <c r="CC26" s="19">
        <v>1402.9</v>
      </c>
      <c r="CD26" s="19">
        <v>34737.4</v>
      </c>
      <c r="CE26" s="19">
        <v>61559.199999999997</v>
      </c>
      <c r="CF26" s="19">
        <v>5372.3</v>
      </c>
      <c r="CG26" s="19">
        <v>1333.1</v>
      </c>
      <c r="CH26" s="19">
        <v>152.9</v>
      </c>
      <c r="CI26" s="19">
        <v>9035.9</v>
      </c>
      <c r="CK26" s="19">
        <f t="shared" si="23"/>
        <v>424113.75714285712</v>
      </c>
      <c r="CL26" s="19">
        <f t="shared" si="23"/>
        <v>79040.990196078434</v>
      </c>
      <c r="CM26" s="19">
        <f t="shared" si="23"/>
        <v>21853.357446808513</v>
      </c>
      <c r="CN26" s="19">
        <f t="shared" si="23"/>
        <v>408.9</v>
      </c>
      <c r="CO26" s="19">
        <f t="shared" si="23"/>
        <v>642.12765957446811</v>
      </c>
      <c r="CP26" s="19">
        <f t="shared" si="23"/>
        <v>57118.92807017544</v>
      </c>
      <c r="CQ26" s="19">
        <f t="shared" si="23"/>
        <v>1622.3000000000002</v>
      </c>
      <c r="CR26" s="19">
        <f t="shared" si="23"/>
        <v>35408.950000000004</v>
      </c>
      <c r="CS26" s="19">
        <f t="shared" si="23"/>
        <v>65531.95</v>
      </c>
      <c r="CT26" s="19">
        <f t="shared" si="23"/>
        <v>5709.75</v>
      </c>
      <c r="CU26" s="19">
        <f t="shared" si="23"/>
        <v>3061.5333333333333</v>
      </c>
      <c r="CV26" s="19">
        <f t="shared" si="23"/>
        <v>295.4666666666667</v>
      </c>
      <c r="CW26" s="19">
        <f t="shared" si="23"/>
        <v>10084.75</v>
      </c>
      <c r="CY26" s="19">
        <v>3783.2</v>
      </c>
      <c r="CZ26" s="19">
        <v>1535.9</v>
      </c>
      <c r="DA26" s="19">
        <v>6918.2</v>
      </c>
      <c r="DB26" s="19">
        <v>325.8</v>
      </c>
      <c r="DC26" s="19">
        <v>249.3</v>
      </c>
      <c r="DD26" s="19">
        <v>329.1</v>
      </c>
      <c r="DE26" s="19">
        <v>209.4</v>
      </c>
      <c r="DF26" s="19">
        <v>814.5</v>
      </c>
      <c r="DG26" s="19">
        <v>4198.8</v>
      </c>
      <c r="DH26" s="19">
        <v>369</v>
      </c>
      <c r="DI26" s="19">
        <v>1881.7</v>
      </c>
      <c r="DJ26" s="19">
        <v>162.9</v>
      </c>
      <c r="DK26" s="19">
        <v>1156.9000000000001</v>
      </c>
      <c r="DM26" s="19">
        <v>2460.1</v>
      </c>
      <c r="DN26" s="19">
        <v>1230.0999999999999</v>
      </c>
      <c r="DO26" s="19">
        <v>5877.7</v>
      </c>
      <c r="DP26" s="19">
        <v>299.2</v>
      </c>
      <c r="DQ26" s="19">
        <v>179.5</v>
      </c>
      <c r="DR26" s="19">
        <v>349.1</v>
      </c>
      <c r="DS26" s="19">
        <v>229.4</v>
      </c>
      <c r="DT26" s="19">
        <v>528.6</v>
      </c>
      <c r="DU26" s="19">
        <v>3746.7</v>
      </c>
      <c r="DV26" s="19">
        <v>305.89999999999998</v>
      </c>
      <c r="DW26" s="19">
        <v>1589.1</v>
      </c>
      <c r="DX26" s="19">
        <v>126.3</v>
      </c>
      <c r="DY26" s="19">
        <v>940.8</v>
      </c>
      <c r="EA26" s="19">
        <f t="shared" si="24"/>
        <v>3216.1571428571424</v>
      </c>
      <c r="EB26" s="19">
        <f t="shared" si="24"/>
        <v>1397.9901960784314</v>
      </c>
      <c r="EC26" s="19">
        <f t="shared" si="24"/>
        <v>6431.1574468085109</v>
      </c>
      <c r="ED26" s="19">
        <f t="shared" si="24"/>
        <v>312.5</v>
      </c>
      <c r="EE26" s="19">
        <f t="shared" si="24"/>
        <v>216.62765957446808</v>
      </c>
      <c r="EF26" s="19">
        <f t="shared" si="24"/>
        <v>340.3280701754386</v>
      </c>
      <c r="EG26" s="19">
        <f t="shared" si="24"/>
        <v>219.4</v>
      </c>
      <c r="EH26" s="19">
        <f t="shared" si="24"/>
        <v>671.55</v>
      </c>
      <c r="EI26" s="19">
        <f t="shared" si="24"/>
        <v>3972.75</v>
      </c>
      <c r="EJ26" s="19">
        <f t="shared" si="24"/>
        <v>337.45</v>
      </c>
      <c r="EK26" s="19">
        <f t="shared" si="24"/>
        <v>1728.4333333333334</v>
      </c>
      <c r="EL26" s="19">
        <f t="shared" si="24"/>
        <v>142.56666666666666</v>
      </c>
      <c r="EM26" s="19">
        <f t="shared" si="24"/>
        <v>1048.8499999999999</v>
      </c>
      <c r="EO26" s="26">
        <v>30.08</v>
      </c>
      <c r="EQ26" s="19">
        <v>10</v>
      </c>
      <c r="ER26" s="19">
        <v>30</v>
      </c>
      <c r="ES26" s="19">
        <v>20</v>
      </c>
      <c r="ET26" s="19">
        <v>50</v>
      </c>
      <c r="EU26" s="19">
        <v>30</v>
      </c>
      <c r="EV26" s="19">
        <v>30</v>
      </c>
      <c r="EW26" s="19">
        <v>30</v>
      </c>
      <c r="EX26" s="19">
        <v>30</v>
      </c>
      <c r="EY26" s="19">
        <v>20</v>
      </c>
      <c r="EZ26" s="19">
        <v>30</v>
      </c>
      <c r="FA26" s="19">
        <v>20</v>
      </c>
      <c r="FB26" s="19">
        <v>30</v>
      </c>
      <c r="FC26" s="19">
        <v>20</v>
      </c>
      <c r="FE26" s="25">
        <v>2.1</v>
      </c>
      <c r="FF26" s="25">
        <v>2.2999999999999998</v>
      </c>
      <c r="FG26" s="25">
        <v>2.2000000000000002</v>
      </c>
      <c r="FH26" s="25">
        <v>2.8</v>
      </c>
      <c r="FI26" s="25">
        <v>2.2000000000000002</v>
      </c>
      <c r="FJ26" s="25">
        <v>3.2</v>
      </c>
      <c r="FK26" s="25">
        <v>2.5</v>
      </c>
      <c r="FL26" s="25">
        <v>2.8</v>
      </c>
      <c r="FM26" s="25">
        <v>2.2000000000000002</v>
      </c>
      <c r="FN26" s="25">
        <v>2.8</v>
      </c>
      <c r="FO26" s="25">
        <v>2.2000000000000002</v>
      </c>
      <c r="FP26" s="25">
        <v>3.5</v>
      </c>
      <c r="FQ26" s="25">
        <v>2.2000000000000002</v>
      </c>
      <c r="FR26" s="25"/>
      <c r="FS26" s="25">
        <v>2.8</v>
      </c>
      <c r="FT26" s="25">
        <v>2.8</v>
      </c>
      <c r="FU26" s="25">
        <v>2.5</v>
      </c>
      <c r="FV26" s="25">
        <v>2.8</v>
      </c>
      <c r="FW26" s="25">
        <v>2.5</v>
      </c>
      <c r="FX26" s="25">
        <v>2.5</v>
      </c>
      <c r="FY26" s="25">
        <v>2.5</v>
      </c>
      <c r="FZ26" s="25">
        <v>2.8</v>
      </c>
      <c r="GA26" s="25">
        <v>2.2000000000000002</v>
      </c>
      <c r="GB26" s="25">
        <v>2.8</v>
      </c>
      <c r="GC26" s="25">
        <v>2</v>
      </c>
      <c r="GD26" s="25">
        <v>2.8</v>
      </c>
      <c r="GE26" s="25">
        <v>2.2000000000000002</v>
      </c>
      <c r="GG26" s="28">
        <v>560706</v>
      </c>
      <c r="GH26" s="28">
        <v>386426.8</v>
      </c>
      <c r="GI26" s="28">
        <v>1904278.9</v>
      </c>
      <c r="GJ26" s="28">
        <v>136666</v>
      </c>
      <c r="GK26" s="28">
        <v>151055.4</v>
      </c>
      <c r="GL26" s="28">
        <v>125939.4</v>
      </c>
      <c r="GM26" s="28">
        <v>48865.4</v>
      </c>
      <c r="GN26" s="28">
        <v>448639.5</v>
      </c>
      <c r="GO26" s="28">
        <v>568018.30000000005</v>
      </c>
      <c r="GP26" s="28">
        <v>50075.9</v>
      </c>
      <c r="GQ26" s="28">
        <v>296729</v>
      </c>
      <c r="GR26" s="28">
        <v>3095.5</v>
      </c>
      <c r="GS26" s="28">
        <v>35263.800000000003</v>
      </c>
      <c r="GU26" s="26">
        <v>25.21</v>
      </c>
      <c r="GV26" s="26">
        <v>19.399999999999999</v>
      </c>
      <c r="GW26" s="26">
        <v>59.19</v>
      </c>
      <c r="GX26" s="26">
        <v>41.39</v>
      </c>
      <c r="GY26" s="26">
        <v>56.02</v>
      </c>
      <c r="GZ26" s="26">
        <v>54.81</v>
      </c>
      <c r="HA26" s="26">
        <v>25.58</v>
      </c>
      <c r="HB26" s="26">
        <v>34.549999999999997</v>
      </c>
      <c r="HC26" s="26">
        <v>17.55</v>
      </c>
      <c r="HD26" s="26">
        <v>8.66</v>
      </c>
      <c r="HE26" s="26">
        <v>12.39</v>
      </c>
      <c r="HF26" s="26">
        <v>9.02</v>
      </c>
      <c r="HG26" s="26">
        <v>2</v>
      </c>
      <c r="HI26" s="27">
        <f t="shared" si="25"/>
        <v>2.099831471256447E-2</v>
      </c>
      <c r="HJ26" s="27">
        <f t="shared" si="25"/>
        <v>1.0002713545650618E-2</v>
      </c>
      <c r="HK26" s="27">
        <f t="shared" si="25"/>
        <v>1.4364095399489527E-2</v>
      </c>
      <c r="HL26" s="27">
        <f t="shared" si="25"/>
        <v>1.8886076132068965E-2</v>
      </c>
      <c r="HM26" s="27">
        <f t="shared" si="25"/>
        <v>2.4894001585691748E-2</v>
      </c>
      <c r="HN26" s="27">
        <f t="shared" si="25"/>
        <v>3.7979404252622535E-2</v>
      </c>
      <c r="HO26" s="27">
        <f t="shared" si="25"/>
        <v>3.5570722689425002E-2</v>
      </c>
      <c r="HP26" s="27">
        <f t="shared" si="25"/>
        <v>1.1768221419887086E-2</v>
      </c>
      <c r="HQ26" s="27">
        <f t="shared" si="25"/>
        <v>1.0321379084557681E-2</v>
      </c>
      <c r="HR26" s="27">
        <f t="shared" si="25"/>
        <v>1.9670629716577261E-2</v>
      </c>
      <c r="HS26" s="27">
        <f t="shared" si="25"/>
        <v>9.205294189010586E-3</v>
      </c>
      <c r="HT26" s="27">
        <f t="shared" si="25"/>
        <v>0.14205052577721761</v>
      </c>
      <c r="HU26" s="27">
        <f t="shared" si="25"/>
        <v>9.7451198273050248E-3</v>
      </c>
      <c r="HW26" s="27">
        <f t="shared" si="9"/>
        <v>4.4921694664589167E-2</v>
      </c>
      <c r="HX26" s="27">
        <f t="shared" si="10"/>
        <v>1.8900127244506845E-2</v>
      </c>
      <c r="HY26" s="27">
        <f t="shared" si="11"/>
        <v>2.3966493174048278E-2</v>
      </c>
      <c r="HZ26" s="27">
        <f t="shared" si="12"/>
        <v>2.7603888874631999E-2</v>
      </c>
      <c r="IA26" s="27">
        <f>1.4711*HM26</f>
        <v>3.662156573271113E-2</v>
      </c>
      <c r="IB26" s="27">
        <f t="shared" si="14"/>
        <v>4.8860503570998894E-2</v>
      </c>
      <c r="IC26" s="27">
        <f t="shared" si="15"/>
        <v>4.5928917136585562E-2</v>
      </c>
      <c r="ID26" s="27">
        <f t="shared" si="16"/>
        <v>1.9515241580598756E-2</v>
      </c>
      <c r="IE26" s="27">
        <f t="shared" si="17"/>
        <v>1.4441673615113107E-2</v>
      </c>
      <c r="IF26" s="27">
        <f t="shared" si="18"/>
        <v>2.651541873905465E-2</v>
      </c>
      <c r="IG26" s="27">
        <f t="shared" si="19"/>
        <v>1.1088697380082151E-2</v>
      </c>
      <c r="IH26" s="27"/>
      <c r="II26" s="27"/>
      <c r="IK26" s="27">
        <f t="shared" si="26"/>
        <v>2.8318241591143139E-3</v>
      </c>
      <c r="IL26" s="27">
        <f t="shared" si="20"/>
        <v>3.8453106229595518E-3</v>
      </c>
      <c r="IM26" s="27">
        <f t="shared" si="20"/>
        <v>1.4059637474086253E-2</v>
      </c>
      <c r="IN26" s="27">
        <f t="shared" si="20"/>
        <v>0.22718890427497135</v>
      </c>
      <c r="IO26" s="27">
        <f t="shared" si="20"/>
        <v>7.249960030975354E-2</v>
      </c>
      <c r="IP26" s="27">
        <f t="shared" si="20"/>
        <v>4.4442223235370698E-3</v>
      </c>
      <c r="IQ26" s="27">
        <f t="shared" si="20"/>
        <v>3.2202025198223475E-2</v>
      </c>
      <c r="IR26" s="27">
        <f t="shared" si="20"/>
        <v>5.7562469943944301E-3</v>
      </c>
      <c r="IS26" s="27">
        <f t="shared" si="20"/>
        <v>5.5215397815369409E-3</v>
      </c>
      <c r="IT26" s="27">
        <f t="shared" si="20"/>
        <v>1.5237627981460987E-2</v>
      </c>
      <c r="IU26" s="27">
        <f t="shared" si="20"/>
        <v>6.6934435239468126E-2</v>
      </c>
      <c r="IV26" s="27">
        <f t="shared" si="20"/>
        <v>0.14409421704463188</v>
      </c>
      <c r="IW26" s="27">
        <f t="shared" si="20"/>
        <v>1.5055406198286183E-2</v>
      </c>
    </row>
    <row r="27" spans="1:257">
      <c r="A27" s="21">
        <v>25</v>
      </c>
      <c r="B27" s="19" t="s">
        <v>173</v>
      </c>
      <c r="C27" s="22" t="s">
        <v>175</v>
      </c>
      <c r="D27" s="19">
        <v>1</v>
      </c>
      <c r="E27" s="19">
        <v>10</v>
      </c>
      <c r="G27" s="23">
        <v>41218</v>
      </c>
      <c r="H27" s="24">
        <v>0.73935185185185182</v>
      </c>
      <c r="I27" s="24"/>
      <c r="J27" s="25">
        <v>29.273</v>
      </c>
      <c r="K27" s="25">
        <v>-46.225999999999999</v>
      </c>
      <c r="L27" s="25">
        <v>10.457000000000001</v>
      </c>
      <c r="M27" s="26">
        <f t="shared" si="5"/>
        <v>168.65880106438021</v>
      </c>
      <c r="O27" s="26">
        <v>42.545054579999999</v>
      </c>
      <c r="P27" s="26">
        <v>8.9465931000000012</v>
      </c>
      <c r="Q27" s="26">
        <v>0.86260932999999995</v>
      </c>
      <c r="R27" s="26">
        <v>5.4077720000000003E-2</v>
      </c>
      <c r="S27" s="26">
        <v>0.21478205999999997</v>
      </c>
      <c r="T27" s="26">
        <v>33.641975000000002</v>
      </c>
      <c r="U27" s="26">
        <v>1.0471875299999998</v>
      </c>
      <c r="V27" s="26">
        <v>5.7624882500000005</v>
      </c>
      <c r="W27" s="26">
        <v>2.4933743999999995</v>
      </c>
      <c r="X27" s="26">
        <v>1.7078779900000001</v>
      </c>
      <c r="Y27" s="26">
        <v>6.1435110000000001E-2</v>
      </c>
      <c r="Z27" s="26">
        <v>0.59799999999999998</v>
      </c>
      <c r="AA27" s="26">
        <v>0.48499999999999999</v>
      </c>
      <c r="AB27" s="26">
        <f t="shared" si="21"/>
        <v>98.420455070000003</v>
      </c>
      <c r="AC27" s="26">
        <f t="shared" si="22"/>
        <v>0.25180123589354891</v>
      </c>
      <c r="AD27" s="26">
        <f t="shared" si="6"/>
        <v>0.10943594654361241</v>
      </c>
      <c r="AE27" s="26">
        <f t="shared" si="7"/>
        <v>98.059217887562838</v>
      </c>
      <c r="AG27" s="25">
        <v>74.027000000000001</v>
      </c>
      <c r="AH27" s="25">
        <v>20.448</v>
      </c>
      <c r="AI27" s="25">
        <v>0.83030000000000004</v>
      </c>
      <c r="AJ27" s="25">
        <v>8.7599999999999997E-2</v>
      </c>
      <c r="AK27" s="25">
        <v>0.25480000000000003</v>
      </c>
      <c r="AL27" s="25">
        <v>45.045999999999999</v>
      </c>
      <c r="AM27" s="25">
        <v>3.0889000000000002</v>
      </c>
      <c r="AN27" s="25">
        <v>7.6059999999999999</v>
      </c>
      <c r="AO27" s="25">
        <v>10.478999999999999</v>
      </c>
      <c r="AP27" s="25">
        <v>10.53</v>
      </c>
      <c r="AQ27" s="25">
        <v>0.4259</v>
      </c>
      <c r="AR27" s="25">
        <v>7.2557</v>
      </c>
      <c r="AS27" s="25">
        <v>25.048300000000001</v>
      </c>
      <c r="AU27" s="26">
        <v>39.9221</v>
      </c>
      <c r="AV27" s="26">
        <v>7.4942000000000002</v>
      </c>
      <c r="AW27" s="26">
        <v>0.81989999999999996</v>
      </c>
      <c r="AX27" s="26">
        <v>5.2999999999999999E-2</v>
      </c>
      <c r="AY27" s="26">
        <v>0.21</v>
      </c>
      <c r="AZ27" s="26">
        <v>31.761900000000001</v>
      </c>
      <c r="BA27" s="26">
        <v>1.0203</v>
      </c>
      <c r="BB27" s="26">
        <v>4.3574999999999999</v>
      </c>
      <c r="BC27" s="26">
        <v>2.5731999999999999</v>
      </c>
      <c r="BD27" s="26">
        <v>1.2289000000000001</v>
      </c>
      <c r="BE27" s="26">
        <v>6.3500000000000001E-2</v>
      </c>
      <c r="BF27" s="26">
        <v>0.65449999999999997</v>
      </c>
      <c r="BG27" s="26">
        <v>0.501</v>
      </c>
      <c r="BI27" s="27">
        <f t="shared" si="8"/>
        <v>1.0657018187920975</v>
      </c>
      <c r="BJ27" s="27">
        <f t="shared" si="8"/>
        <v>1.1938022871020257</v>
      </c>
      <c r="BK27" s="27">
        <f t="shared" si="8"/>
        <v>1.0520909013294304</v>
      </c>
      <c r="BL27" s="27">
        <f t="shared" si="8"/>
        <v>1.0203343396226416</v>
      </c>
      <c r="BM27" s="27">
        <f t="shared" si="8"/>
        <v>1.0227717142857142</v>
      </c>
      <c r="BN27" s="27">
        <f t="shared" si="8"/>
        <v>1.0591927749914205</v>
      </c>
      <c r="BO27" s="27">
        <f t="shared" si="8"/>
        <v>1.0263525727727136</v>
      </c>
      <c r="BP27" s="27">
        <f t="shared" si="8"/>
        <v>1.3224298909925418</v>
      </c>
      <c r="BQ27" s="27">
        <f t="shared" si="8"/>
        <v>0.96897808176589451</v>
      </c>
      <c r="BR27" s="27">
        <f t="shared" si="8"/>
        <v>1.3897615672552688</v>
      </c>
      <c r="BS27" s="27">
        <f t="shared" si="8"/>
        <v>0.96748204724409448</v>
      </c>
      <c r="BT27" s="27">
        <f t="shared" si="8"/>
        <v>0.91367456073338427</v>
      </c>
      <c r="BU27" s="27">
        <f t="shared" si="8"/>
        <v>0.96806387225548896</v>
      </c>
      <c r="BW27" s="19">
        <v>415073.2</v>
      </c>
      <c r="BX27" s="19">
        <v>79016</v>
      </c>
      <c r="BY27" s="19">
        <v>15811.2</v>
      </c>
      <c r="BZ27" s="19">
        <v>136.30000000000001</v>
      </c>
      <c r="CA27" s="19">
        <v>389</v>
      </c>
      <c r="CB27" s="19">
        <v>56728.7</v>
      </c>
      <c r="CC27" s="19">
        <v>1509.3</v>
      </c>
      <c r="CD27" s="19">
        <v>34122.300000000003</v>
      </c>
      <c r="CE27" s="19">
        <v>59521.3</v>
      </c>
      <c r="CF27" s="19">
        <v>5272.6</v>
      </c>
      <c r="CG27" s="19">
        <v>1263.3</v>
      </c>
      <c r="CH27" s="19">
        <v>226.1</v>
      </c>
      <c r="CI27" s="19">
        <v>8833.1</v>
      </c>
      <c r="CK27" s="19">
        <f t="shared" si="23"/>
        <v>418224.78571428574</v>
      </c>
      <c r="CL27" s="19">
        <f t="shared" si="23"/>
        <v>80347.364705882355</v>
      </c>
      <c r="CM27" s="19">
        <f t="shared" si="23"/>
        <v>22162.006382978725</v>
      </c>
      <c r="CN27" s="19">
        <f t="shared" si="23"/>
        <v>447.15000000000003</v>
      </c>
      <c r="CO27" s="19">
        <f t="shared" si="23"/>
        <v>622.75957446808513</v>
      </c>
      <c r="CP27" s="19">
        <f t="shared" si="23"/>
        <v>57070.519298245614</v>
      </c>
      <c r="CQ27" s="19">
        <f t="shared" si="23"/>
        <v>1738.65</v>
      </c>
      <c r="CR27" s="19">
        <f t="shared" si="23"/>
        <v>34843.700000000004</v>
      </c>
      <c r="CS27" s="19">
        <f t="shared" si="23"/>
        <v>63282.9</v>
      </c>
      <c r="CT27" s="19">
        <f t="shared" si="23"/>
        <v>5600.05</v>
      </c>
      <c r="CU27" s="19">
        <f t="shared" si="23"/>
        <v>2953.5619047619048</v>
      </c>
      <c r="CV27" s="19">
        <f t="shared" si="23"/>
        <v>346.14444444444445</v>
      </c>
      <c r="CW27" s="19">
        <f t="shared" si="23"/>
        <v>9978.4</v>
      </c>
      <c r="CY27" s="19">
        <v>3869.7</v>
      </c>
      <c r="CZ27" s="19">
        <v>1529.3</v>
      </c>
      <c r="DA27" s="19">
        <v>6658.9</v>
      </c>
      <c r="DB27" s="19">
        <v>352.4</v>
      </c>
      <c r="DC27" s="19">
        <v>249.3</v>
      </c>
      <c r="DD27" s="19">
        <v>332.5</v>
      </c>
      <c r="DE27" s="19">
        <v>262.60000000000002</v>
      </c>
      <c r="DF27" s="19">
        <v>841.1</v>
      </c>
      <c r="DG27" s="19">
        <v>3942.8</v>
      </c>
      <c r="DH27" s="19">
        <v>379</v>
      </c>
      <c r="DI27" s="19">
        <v>1841.8</v>
      </c>
      <c r="DJ27" s="19">
        <v>149.6</v>
      </c>
      <c r="DK27" s="19">
        <v>1203.5</v>
      </c>
      <c r="DM27" s="19">
        <v>2194.1</v>
      </c>
      <c r="DN27" s="19">
        <v>1090.4000000000001</v>
      </c>
      <c r="DO27" s="19">
        <v>6000.7</v>
      </c>
      <c r="DP27" s="19">
        <v>269.3</v>
      </c>
      <c r="DQ27" s="19">
        <v>216.1</v>
      </c>
      <c r="DR27" s="19">
        <v>349.1</v>
      </c>
      <c r="DS27" s="19">
        <v>196.1</v>
      </c>
      <c r="DT27" s="19">
        <v>601.70000000000005</v>
      </c>
      <c r="DU27" s="19">
        <v>3580.4</v>
      </c>
      <c r="DV27" s="19">
        <v>275.89999999999998</v>
      </c>
      <c r="DW27" s="19">
        <v>1552.5</v>
      </c>
      <c r="DX27" s="19">
        <v>96.4</v>
      </c>
      <c r="DY27" s="19">
        <v>1087.0999999999999</v>
      </c>
      <c r="EA27" s="19">
        <f t="shared" si="24"/>
        <v>3151.5857142857139</v>
      </c>
      <c r="EB27" s="19">
        <f t="shared" si="24"/>
        <v>1331.3647058823531</v>
      </c>
      <c r="EC27" s="19">
        <f t="shared" si="24"/>
        <v>6350.8063829787234</v>
      </c>
      <c r="ED27" s="19">
        <f t="shared" si="24"/>
        <v>310.85000000000002</v>
      </c>
      <c r="EE27" s="19">
        <f t="shared" si="24"/>
        <v>233.75957446808511</v>
      </c>
      <c r="EF27" s="19">
        <f t="shared" si="24"/>
        <v>341.81929824561405</v>
      </c>
      <c r="EG27" s="19">
        <f t="shared" si="24"/>
        <v>229.35000000000002</v>
      </c>
      <c r="EH27" s="19">
        <f t="shared" si="24"/>
        <v>721.40000000000009</v>
      </c>
      <c r="EI27" s="19">
        <f t="shared" si="24"/>
        <v>3761.6000000000004</v>
      </c>
      <c r="EJ27" s="19">
        <f t="shared" si="24"/>
        <v>327.45</v>
      </c>
      <c r="EK27" s="19">
        <f t="shared" si="24"/>
        <v>1690.2619047619048</v>
      </c>
      <c r="EL27" s="19">
        <f t="shared" si="24"/>
        <v>120.04444444444445</v>
      </c>
      <c r="EM27" s="19">
        <f t="shared" si="24"/>
        <v>1145.3</v>
      </c>
      <c r="EO27" s="26">
        <v>30.08</v>
      </c>
      <c r="EQ27" s="19">
        <v>10</v>
      </c>
      <c r="ER27" s="19">
        <v>30</v>
      </c>
      <c r="ES27" s="19">
        <v>20</v>
      </c>
      <c r="ET27" s="19">
        <v>50</v>
      </c>
      <c r="EU27" s="19">
        <v>30</v>
      </c>
      <c r="EV27" s="19">
        <v>30</v>
      </c>
      <c r="EW27" s="19">
        <v>30</v>
      </c>
      <c r="EX27" s="19">
        <v>30</v>
      </c>
      <c r="EY27" s="19">
        <v>20</v>
      </c>
      <c r="EZ27" s="19">
        <v>30</v>
      </c>
      <c r="FA27" s="19">
        <v>20</v>
      </c>
      <c r="FB27" s="19">
        <v>30</v>
      </c>
      <c r="FC27" s="19">
        <v>20</v>
      </c>
      <c r="FE27" s="25">
        <v>2.1</v>
      </c>
      <c r="FF27" s="25">
        <v>2.2999999999999998</v>
      </c>
      <c r="FG27" s="25">
        <v>2.2000000000000002</v>
      </c>
      <c r="FH27" s="25">
        <v>2.8</v>
      </c>
      <c r="FI27" s="25">
        <v>2.2000000000000002</v>
      </c>
      <c r="FJ27" s="25">
        <v>3.2</v>
      </c>
      <c r="FK27" s="25">
        <v>2.5</v>
      </c>
      <c r="FL27" s="25">
        <v>2.8</v>
      </c>
      <c r="FM27" s="25">
        <v>2.2000000000000002</v>
      </c>
      <c r="FN27" s="25">
        <v>2.8</v>
      </c>
      <c r="FO27" s="25">
        <v>2.2000000000000002</v>
      </c>
      <c r="FP27" s="25">
        <v>3.5</v>
      </c>
      <c r="FQ27" s="25">
        <v>2.2000000000000002</v>
      </c>
      <c r="FR27" s="25"/>
      <c r="FS27" s="25">
        <v>2.8</v>
      </c>
      <c r="FT27" s="25">
        <v>2.8</v>
      </c>
      <c r="FU27" s="25">
        <v>2.5</v>
      </c>
      <c r="FV27" s="25">
        <v>2.8</v>
      </c>
      <c r="FW27" s="25">
        <v>2.5</v>
      </c>
      <c r="FX27" s="25">
        <v>2.5</v>
      </c>
      <c r="FY27" s="25">
        <v>2.5</v>
      </c>
      <c r="FZ27" s="25">
        <v>2.8</v>
      </c>
      <c r="GA27" s="25">
        <v>2.2000000000000002</v>
      </c>
      <c r="GB27" s="25">
        <v>2.8</v>
      </c>
      <c r="GC27" s="25">
        <v>2</v>
      </c>
      <c r="GD27" s="25">
        <v>2.8</v>
      </c>
      <c r="GE27" s="25">
        <v>2.2000000000000002</v>
      </c>
      <c r="GG27" s="28">
        <v>560706</v>
      </c>
      <c r="GH27" s="28">
        <v>386426.8</v>
      </c>
      <c r="GI27" s="28">
        <v>1904278.9</v>
      </c>
      <c r="GJ27" s="28">
        <v>136666</v>
      </c>
      <c r="GK27" s="28">
        <v>151055.4</v>
      </c>
      <c r="GL27" s="28">
        <v>125939.4</v>
      </c>
      <c r="GM27" s="28">
        <v>48865.4</v>
      </c>
      <c r="GN27" s="28">
        <v>448639.5</v>
      </c>
      <c r="GO27" s="28">
        <v>568018.30000000005</v>
      </c>
      <c r="GP27" s="28">
        <v>50075.9</v>
      </c>
      <c r="GQ27" s="28">
        <v>296729</v>
      </c>
      <c r="GR27" s="28">
        <v>3095.5</v>
      </c>
      <c r="GS27" s="28">
        <v>35263.800000000003</v>
      </c>
      <c r="GU27" s="26">
        <v>25.21</v>
      </c>
      <c r="GV27" s="26">
        <v>19.399999999999999</v>
      </c>
      <c r="GW27" s="26">
        <v>59.19</v>
      </c>
      <c r="GX27" s="26">
        <v>41.39</v>
      </c>
      <c r="GY27" s="26">
        <v>56.02</v>
      </c>
      <c r="GZ27" s="26">
        <v>54.81</v>
      </c>
      <c r="HA27" s="26">
        <v>25.58</v>
      </c>
      <c r="HB27" s="26">
        <v>34.549999999999997</v>
      </c>
      <c r="HC27" s="26">
        <v>17.55</v>
      </c>
      <c r="HD27" s="26">
        <v>8.66</v>
      </c>
      <c r="HE27" s="26">
        <v>12.39</v>
      </c>
      <c r="HF27" s="26">
        <v>9.02</v>
      </c>
      <c r="HG27" s="26">
        <v>2</v>
      </c>
      <c r="HI27" s="27">
        <f t="shared" si="25"/>
        <v>2.0808235165823665E-2</v>
      </c>
      <c r="HJ27" s="27">
        <f t="shared" si="25"/>
        <v>9.7667962334167351E-3</v>
      </c>
      <c r="HK27" s="27">
        <f t="shared" si="25"/>
        <v>1.4255019786924995E-2</v>
      </c>
      <c r="HL27" s="27">
        <f t="shared" si="25"/>
        <v>1.8847997538344992E-2</v>
      </c>
      <c r="HM27" s="27">
        <f t="shared" si="25"/>
        <v>2.5900429812386432E-2</v>
      </c>
      <c r="HN27" s="27">
        <f t="shared" si="25"/>
        <v>3.8063453577481254E-2</v>
      </c>
      <c r="HO27" s="27">
        <f t="shared" si="25"/>
        <v>3.6339733559537582E-2</v>
      </c>
      <c r="HP27" s="27">
        <f t="shared" si="25"/>
        <v>1.2216533185505505E-2</v>
      </c>
      <c r="HQ27" s="27">
        <f t="shared" si="25"/>
        <v>1.0043784622137262E-2</v>
      </c>
      <c r="HR27" s="27">
        <f t="shared" si="25"/>
        <v>1.9423998353736566E-2</v>
      </c>
      <c r="HS27" s="27">
        <f t="shared" si="25"/>
        <v>9.084762303784329E-3</v>
      </c>
      <c r="HT27" s="27">
        <f t="shared" si="25"/>
        <v>0.13027917645691664</v>
      </c>
      <c r="HU27" s="27">
        <f t="shared" si="25"/>
        <v>1.0163583693828228E-2</v>
      </c>
      <c r="HW27" s="27">
        <f t="shared" si="9"/>
        <v>4.4515057490246569E-2</v>
      </c>
      <c r="HX27" s="27">
        <f t="shared" si="10"/>
        <v>1.8454361483040919E-2</v>
      </c>
      <c r="HY27" s="27">
        <f t="shared" si="11"/>
        <v>2.3784500514484355E-2</v>
      </c>
      <c r="HZ27" s="27">
        <f t="shared" si="12"/>
        <v>2.7548233202045039E-2</v>
      </c>
      <c r="IA27" s="27">
        <f t="shared" si="13"/>
        <v>3.8102122297001682E-2</v>
      </c>
      <c r="IB27" s="27">
        <f t="shared" si="14"/>
        <v>4.8968633027429632E-2</v>
      </c>
      <c r="IC27" s="27">
        <f t="shared" si="15"/>
        <v>4.6921863972074922E-2</v>
      </c>
      <c r="ID27" s="27">
        <f t="shared" si="16"/>
        <v>2.0258676981523779E-2</v>
      </c>
      <c r="IE27" s="27">
        <f t="shared" si="17"/>
        <v>1.4053263443294457E-2</v>
      </c>
      <c r="IF27" s="27">
        <f t="shared" si="18"/>
        <v>2.6182967060886277E-2</v>
      </c>
      <c r="IG27" s="27">
        <f t="shared" si="19"/>
        <v>1.0943504671138601E-2</v>
      </c>
      <c r="IH27" s="27"/>
      <c r="II27" s="27"/>
      <c r="IK27" s="27">
        <f t="shared" si="26"/>
        <v>2.8514875538314531E-3</v>
      </c>
      <c r="IL27" s="27">
        <f t="shared" si="20"/>
        <v>3.8074999171607967E-3</v>
      </c>
      <c r="IM27" s="27">
        <f t="shared" si="20"/>
        <v>1.376896465535898E-2</v>
      </c>
      <c r="IN27" s="27">
        <f t="shared" si="20"/>
        <v>0.16470805125215152</v>
      </c>
      <c r="IO27" s="27">
        <f t="shared" si="20"/>
        <v>7.9198944509926081E-2</v>
      </c>
      <c r="IP27" s="27">
        <f t="shared" si="20"/>
        <v>4.4463151735876462E-3</v>
      </c>
      <c r="IQ27" s="27">
        <f t="shared" si="20"/>
        <v>3.0941219852020974E-2</v>
      </c>
      <c r="IR27" s="27">
        <f t="shared" si="20"/>
        <v>5.8180061613163185E-3</v>
      </c>
      <c r="IS27" s="27">
        <f t="shared" si="20"/>
        <v>5.6086101850568171E-3</v>
      </c>
      <c r="IT27" s="27">
        <f t="shared" si="20"/>
        <v>1.5371328809503716E-2</v>
      </c>
      <c r="IU27" s="27">
        <f t="shared" si="20"/>
        <v>6.954684885196119E-2</v>
      </c>
      <c r="IV27" s="27">
        <f t="shared" si="20"/>
        <v>0.10052656744971841</v>
      </c>
      <c r="IW27" s="27">
        <f t="shared" si="20"/>
        <v>1.5394215891853415E-2</v>
      </c>
    </row>
    <row r="28" spans="1:257">
      <c r="A28" s="21">
        <v>26</v>
      </c>
      <c r="B28" s="19" t="s">
        <v>173</v>
      </c>
      <c r="C28" s="22" t="s">
        <v>175</v>
      </c>
      <c r="D28" s="19">
        <v>1</v>
      </c>
      <c r="E28" s="19">
        <v>11</v>
      </c>
      <c r="G28" s="23">
        <v>41218</v>
      </c>
      <c r="H28" s="24">
        <v>0.74237268518518518</v>
      </c>
      <c r="I28" s="24"/>
      <c r="J28" s="25">
        <v>29.28</v>
      </c>
      <c r="K28" s="25">
        <v>-46.228000000000002</v>
      </c>
      <c r="L28" s="25">
        <v>10.456</v>
      </c>
      <c r="M28" s="26">
        <f t="shared" si="5"/>
        <v>175.9389109536628</v>
      </c>
      <c r="O28" s="26">
        <v>42.641324879999999</v>
      </c>
      <c r="P28" s="26">
        <v>9.1922228999999991</v>
      </c>
      <c r="Q28" s="26">
        <v>0.88596818999999993</v>
      </c>
      <c r="R28" s="26">
        <v>4.2385240000000005E-2</v>
      </c>
      <c r="S28" s="26">
        <v>0.22507982999999998</v>
      </c>
      <c r="T28" s="26">
        <v>33.876117999999998</v>
      </c>
      <c r="U28" s="26">
        <v>1.0717208999999999</v>
      </c>
      <c r="V28" s="26">
        <v>5.6812330199999996</v>
      </c>
      <c r="W28" s="26">
        <v>2.4863784</v>
      </c>
      <c r="X28" s="26">
        <v>1.77527649</v>
      </c>
      <c r="Y28" s="26">
        <v>5.0593619999999999E-2</v>
      </c>
      <c r="Z28" s="26">
        <v>0.48499999999999999</v>
      </c>
      <c r="AA28" s="26">
        <v>0.49500000000000005</v>
      </c>
      <c r="AB28" s="26">
        <f t="shared" si="21"/>
        <v>98.908301469999998</v>
      </c>
      <c r="AC28" s="26">
        <f t="shared" si="22"/>
        <v>0.20422006590028632</v>
      </c>
      <c r="AD28" s="26">
        <f t="shared" si="6"/>
        <v>0.11169235781255289</v>
      </c>
      <c r="AE28" s="26">
        <f t="shared" si="7"/>
        <v>98.592389046287153</v>
      </c>
      <c r="AG28" s="25">
        <v>74.153999999999996</v>
      </c>
      <c r="AH28" s="25">
        <v>21.018999999999998</v>
      </c>
      <c r="AI28" s="25">
        <v>0.85240000000000005</v>
      </c>
      <c r="AJ28" s="25">
        <v>6.9500000000000006E-2</v>
      </c>
      <c r="AK28" s="25">
        <v>0.26829999999999998</v>
      </c>
      <c r="AL28" s="25">
        <v>45.390999999999998</v>
      </c>
      <c r="AM28" s="25">
        <v>3.1638000000000002</v>
      </c>
      <c r="AN28" s="25">
        <v>7.4969999999999999</v>
      </c>
      <c r="AO28" s="25">
        <v>10.458</v>
      </c>
      <c r="AP28" s="25">
        <v>10.95</v>
      </c>
      <c r="AQ28" s="25">
        <v>0.35160000000000002</v>
      </c>
      <c r="AR28" s="25">
        <v>5.9032999999999998</v>
      </c>
      <c r="AS28" s="25">
        <v>25.543500000000002</v>
      </c>
      <c r="AU28" s="26">
        <v>39.990600000000001</v>
      </c>
      <c r="AV28" s="26">
        <v>7.7035</v>
      </c>
      <c r="AW28" s="26">
        <v>0.8417</v>
      </c>
      <c r="AX28" s="26">
        <v>4.2099999999999999E-2</v>
      </c>
      <c r="AY28" s="26">
        <v>0.22109999999999999</v>
      </c>
      <c r="AZ28" s="26">
        <v>32.005200000000002</v>
      </c>
      <c r="BA28" s="26">
        <v>1.0449999999999999</v>
      </c>
      <c r="BB28" s="26">
        <v>4.2949999999999999</v>
      </c>
      <c r="BC28" s="26">
        <v>2.5680999999999998</v>
      </c>
      <c r="BD28" s="26">
        <v>1.2779</v>
      </c>
      <c r="BE28" s="26">
        <v>5.2499999999999998E-2</v>
      </c>
      <c r="BF28" s="26">
        <v>0.53249999999999997</v>
      </c>
      <c r="BG28" s="26">
        <v>0.51090000000000002</v>
      </c>
      <c r="BI28" s="27">
        <f t="shared" si="8"/>
        <v>1.0662836986691873</v>
      </c>
      <c r="BJ28" s="27">
        <f t="shared" si="8"/>
        <v>1.1932527941844615</v>
      </c>
      <c r="BK28" s="27">
        <f t="shared" si="8"/>
        <v>1.0525937863846975</v>
      </c>
      <c r="BL28" s="27">
        <f t="shared" si="8"/>
        <v>1.0067752969121142</v>
      </c>
      <c r="BM28" s="27">
        <f t="shared" si="8"/>
        <v>1.0180001356852102</v>
      </c>
      <c r="BN28" s="27">
        <f t="shared" si="8"/>
        <v>1.058456688288153</v>
      </c>
      <c r="BO28" s="27">
        <f t="shared" si="8"/>
        <v>1.0255702392344497</v>
      </c>
      <c r="BP28" s="27">
        <f t="shared" si="8"/>
        <v>1.3227550686845169</v>
      </c>
      <c r="BQ28" s="27">
        <f t="shared" si="8"/>
        <v>0.96817818620770224</v>
      </c>
      <c r="BR28" s="27">
        <f t="shared" si="8"/>
        <v>1.3892139369277721</v>
      </c>
      <c r="BS28" s="27">
        <f t="shared" si="8"/>
        <v>0.96368799999999999</v>
      </c>
      <c r="BT28" s="27">
        <f t="shared" si="8"/>
        <v>0.91079812206572774</v>
      </c>
      <c r="BU28" s="27">
        <f t="shared" si="8"/>
        <v>0.96887844979448035</v>
      </c>
      <c r="BW28" s="19">
        <v>415784.6</v>
      </c>
      <c r="BX28" s="19">
        <v>81223.399999999994</v>
      </c>
      <c r="BY28" s="19">
        <v>16233.4</v>
      </c>
      <c r="BZ28" s="19">
        <v>113</v>
      </c>
      <c r="CA28" s="19">
        <v>408.9</v>
      </c>
      <c r="CB28" s="19">
        <v>57164.2</v>
      </c>
      <c r="CC28" s="19">
        <v>1545.9</v>
      </c>
      <c r="CD28" s="19">
        <v>33637</v>
      </c>
      <c r="CE28" s="19">
        <v>59401.599999999999</v>
      </c>
      <c r="CF28" s="19">
        <v>5482</v>
      </c>
      <c r="CG28" s="19">
        <v>1043.9000000000001</v>
      </c>
      <c r="CH28" s="19">
        <v>182.9</v>
      </c>
      <c r="CI28" s="19">
        <v>9006</v>
      </c>
      <c r="CK28" s="19">
        <f t="shared" si="23"/>
        <v>419056.78571428568</v>
      </c>
      <c r="CL28" s="19">
        <f t="shared" si="23"/>
        <v>82591.399999999994</v>
      </c>
      <c r="CM28" s="19">
        <f t="shared" si="23"/>
        <v>22747.729787234042</v>
      </c>
      <c r="CN28" s="19">
        <f t="shared" si="23"/>
        <v>422.2</v>
      </c>
      <c r="CO28" s="19">
        <f t="shared" si="23"/>
        <v>638.24255319148938</v>
      </c>
      <c r="CP28" s="19">
        <f t="shared" si="23"/>
        <v>57531.971929824562</v>
      </c>
      <c r="CQ28" s="19">
        <f t="shared" si="23"/>
        <v>1775.3000000000002</v>
      </c>
      <c r="CR28" s="19">
        <f t="shared" si="23"/>
        <v>34353.4</v>
      </c>
      <c r="CS28" s="19">
        <f t="shared" si="23"/>
        <v>63276.299999999996</v>
      </c>
      <c r="CT28" s="19">
        <f t="shared" si="23"/>
        <v>5792.85</v>
      </c>
      <c r="CU28" s="19">
        <f t="shared" si="23"/>
        <v>2788.3142857142857</v>
      </c>
      <c r="CV28" s="19">
        <f t="shared" si="23"/>
        <v>334.72222222222223</v>
      </c>
      <c r="CW28" s="19">
        <f t="shared" si="23"/>
        <v>10078.15</v>
      </c>
      <c r="CY28" s="19">
        <v>3756.6</v>
      </c>
      <c r="CZ28" s="19">
        <v>1535.9</v>
      </c>
      <c r="DA28" s="19">
        <v>6904.9</v>
      </c>
      <c r="DB28" s="19">
        <v>332.5</v>
      </c>
      <c r="DC28" s="19">
        <v>252.7</v>
      </c>
      <c r="DD28" s="19">
        <v>379</v>
      </c>
      <c r="DE28" s="19">
        <v>279.3</v>
      </c>
      <c r="DF28" s="19">
        <v>821.1</v>
      </c>
      <c r="DG28" s="19">
        <v>4195.5</v>
      </c>
      <c r="DH28" s="19">
        <v>365.7</v>
      </c>
      <c r="DI28" s="19">
        <v>1875</v>
      </c>
      <c r="DJ28" s="19">
        <v>196.1</v>
      </c>
      <c r="DK28" s="19">
        <v>1113.7</v>
      </c>
      <c r="DM28" s="19">
        <v>2626.3</v>
      </c>
      <c r="DN28" s="19">
        <v>1163.5999999999999</v>
      </c>
      <c r="DO28" s="19">
        <v>6070.5</v>
      </c>
      <c r="DP28" s="19">
        <v>285.89999999999998</v>
      </c>
      <c r="DQ28" s="19">
        <v>202.8</v>
      </c>
      <c r="DR28" s="19">
        <v>359</v>
      </c>
      <c r="DS28" s="19">
        <v>179.5</v>
      </c>
      <c r="DT28" s="19">
        <v>611.70000000000005</v>
      </c>
      <c r="DU28" s="19">
        <v>3553.9</v>
      </c>
      <c r="DV28" s="19">
        <v>256</v>
      </c>
      <c r="DW28" s="19">
        <v>1625.7</v>
      </c>
      <c r="DX28" s="19">
        <v>116.4</v>
      </c>
      <c r="DY28" s="19">
        <v>1030.5999999999999</v>
      </c>
      <c r="EA28" s="19">
        <f t="shared" si="24"/>
        <v>3272.1857142857143</v>
      </c>
      <c r="EB28" s="19">
        <f t="shared" si="24"/>
        <v>1368</v>
      </c>
      <c r="EC28" s="19">
        <f t="shared" si="24"/>
        <v>6514.3297872340427</v>
      </c>
      <c r="ED28" s="19">
        <f t="shared" si="24"/>
        <v>309.2</v>
      </c>
      <c r="EE28" s="19">
        <f t="shared" si="24"/>
        <v>229.34255319148937</v>
      </c>
      <c r="EF28" s="19">
        <f t="shared" si="24"/>
        <v>367.77192982456143</v>
      </c>
      <c r="EG28" s="19">
        <f t="shared" si="24"/>
        <v>229.4</v>
      </c>
      <c r="EH28" s="19">
        <f t="shared" si="24"/>
        <v>716.40000000000009</v>
      </c>
      <c r="EI28" s="19">
        <f t="shared" si="24"/>
        <v>3874.7</v>
      </c>
      <c r="EJ28" s="19">
        <f t="shared" si="24"/>
        <v>310.85000000000002</v>
      </c>
      <c r="EK28" s="19">
        <f t="shared" si="24"/>
        <v>1744.4142857142858</v>
      </c>
      <c r="EL28" s="19">
        <f t="shared" si="24"/>
        <v>151.82222222222222</v>
      </c>
      <c r="EM28" s="19">
        <f t="shared" si="24"/>
        <v>1072.1500000000001</v>
      </c>
      <c r="EO28" s="26">
        <v>30.08</v>
      </c>
      <c r="EQ28" s="19">
        <v>10</v>
      </c>
      <c r="ER28" s="19">
        <v>30</v>
      </c>
      <c r="ES28" s="19">
        <v>20</v>
      </c>
      <c r="ET28" s="19">
        <v>50</v>
      </c>
      <c r="EU28" s="19">
        <v>30</v>
      </c>
      <c r="EV28" s="19">
        <v>30</v>
      </c>
      <c r="EW28" s="19">
        <v>30</v>
      </c>
      <c r="EX28" s="19">
        <v>30</v>
      </c>
      <c r="EY28" s="19">
        <v>20</v>
      </c>
      <c r="EZ28" s="19">
        <v>30</v>
      </c>
      <c r="FA28" s="19">
        <v>20</v>
      </c>
      <c r="FB28" s="19">
        <v>30</v>
      </c>
      <c r="FC28" s="19">
        <v>20</v>
      </c>
      <c r="FE28" s="25">
        <v>2.1</v>
      </c>
      <c r="FF28" s="25">
        <v>2.2999999999999998</v>
      </c>
      <c r="FG28" s="25">
        <v>2.2000000000000002</v>
      </c>
      <c r="FH28" s="25">
        <v>2.8</v>
      </c>
      <c r="FI28" s="25">
        <v>2.2000000000000002</v>
      </c>
      <c r="FJ28" s="25">
        <v>3.2</v>
      </c>
      <c r="FK28" s="25">
        <v>2.5</v>
      </c>
      <c r="FL28" s="25">
        <v>2.8</v>
      </c>
      <c r="FM28" s="25">
        <v>2.2000000000000002</v>
      </c>
      <c r="FN28" s="25">
        <v>2.8</v>
      </c>
      <c r="FO28" s="25">
        <v>2.2000000000000002</v>
      </c>
      <c r="FP28" s="25">
        <v>3.5</v>
      </c>
      <c r="FQ28" s="25">
        <v>2.2000000000000002</v>
      </c>
      <c r="FR28" s="25"/>
      <c r="FS28" s="25">
        <v>2.8</v>
      </c>
      <c r="FT28" s="25">
        <v>2.8</v>
      </c>
      <c r="FU28" s="25">
        <v>2.5</v>
      </c>
      <c r="FV28" s="25">
        <v>2.8</v>
      </c>
      <c r="FW28" s="25">
        <v>2.5</v>
      </c>
      <c r="FX28" s="25">
        <v>2.5</v>
      </c>
      <c r="FY28" s="25">
        <v>2.5</v>
      </c>
      <c r="FZ28" s="25">
        <v>2.8</v>
      </c>
      <c r="GA28" s="25">
        <v>2.2000000000000002</v>
      </c>
      <c r="GB28" s="25">
        <v>2.8</v>
      </c>
      <c r="GC28" s="25">
        <v>2</v>
      </c>
      <c r="GD28" s="25">
        <v>2.8</v>
      </c>
      <c r="GE28" s="25">
        <v>2.2000000000000002</v>
      </c>
      <c r="GG28" s="28">
        <v>560706</v>
      </c>
      <c r="GH28" s="28">
        <v>386426.8</v>
      </c>
      <c r="GI28" s="28">
        <v>1904278.9</v>
      </c>
      <c r="GJ28" s="28">
        <v>136666</v>
      </c>
      <c r="GK28" s="28">
        <v>151055.4</v>
      </c>
      <c r="GL28" s="28">
        <v>125939.4</v>
      </c>
      <c r="GM28" s="28">
        <v>48865.4</v>
      </c>
      <c r="GN28" s="28">
        <v>448639.5</v>
      </c>
      <c r="GO28" s="28">
        <v>568018.30000000005</v>
      </c>
      <c r="GP28" s="28">
        <v>50075.9</v>
      </c>
      <c r="GQ28" s="28">
        <v>296729</v>
      </c>
      <c r="GR28" s="28">
        <v>3095.5</v>
      </c>
      <c r="GS28" s="28">
        <v>35263.800000000003</v>
      </c>
      <c r="GU28" s="26">
        <v>25.21</v>
      </c>
      <c r="GV28" s="26">
        <v>19.399999999999999</v>
      </c>
      <c r="GW28" s="26">
        <v>59.19</v>
      </c>
      <c r="GX28" s="26">
        <v>41.39</v>
      </c>
      <c r="GY28" s="26">
        <v>56.02</v>
      </c>
      <c r="GZ28" s="26">
        <v>54.81</v>
      </c>
      <c r="HA28" s="26">
        <v>25.58</v>
      </c>
      <c r="HB28" s="26">
        <v>34.549999999999997</v>
      </c>
      <c r="HC28" s="26">
        <v>17.55</v>
      </c>
      <c r="HD28" s="26">
        <v>8.66</v>
      </c>
      <c r="HE28" s="26">
        <v>12.39</v>
      </c>
      <c r="HF28" s="26">
        <v>9.02</v>
      </c>
      <c r="HG28" s="26">
        <v>2</v>
      </c>
      <c r="HI28" s="27">
        <f t="shared" si="25"/>
        <v>2.1214203020788532E-2</v>
      </c>
      <c r="HJ28" s="27">
        <f t="shared" si="25"/>
        <v>9.8957042979486137E-3</v>
      </c>
      <c r="HK28" s="27">
        <f t="shared" si="25"/>
        <v>1.4444276583654742E-2</v>
      </c>
      <c r="HL28" s="27">
        <f t="shared" si="25"/>
        <v>1.8548106067770478E-2</v>
      </c>
      <c r="HM28" s="27">
        <f t="shared" si="25"/>
        <v>2.5534873804607339E-2</v>
      </c>
      <c r="HN28" s="27">
        <f t="shared" si="25"/>
        <v>3.945456615869207E-2</v>
      </c>
      <c r="HO28" s="27">
        <f t="shared" si="25"/>
        <v>3.6315991659552987E-2</v>
      </c>
      <c r="HP28" s="27">
        <f t="shared" si="25"/>
        <v>1.2177116919819207E-2</v>
      </c>
      <c r="HQ28" s="27">
        <f t="shared" si="25"/>
        <v>1.0185244683055305E-2</v>
      </c>
      <c r="HR28" s="27">
        <f t="shared" si="25"/>
        <v>1.891779021862295E-2</v>
      </c>
      <c r="HS28" s="27">
        <f t="shared" si="25"/>
        <v>9.1929504776877627E-3</v>
      </c>
      <c r="HT28" s="27">
        <f t="shared" si="25"/>
        <v>0.14605022718589289</v>
      </c>
      <c r="HU28" s="27">
        <f t="shared" si="25"/>
        <v>9.8419305459305426E-3</v>
      </c>
      <c r="HW28" s="27">
        <f t="shared" si="9"/>
        <v>4.5383544522372907E-2</v>
      </c>
      <c r="HX28" s="27">
        <f t="shared" si="10"/>
        <v>1.8697933270973906E-2</v>
      </c>
      <c r="HY28" s="27">
        <f t="shared" si="11"/>
        <v>2.4100275479827939E-2</v>
      </c>
      <c r="HZ28" s="27">
        <f t="shared" si="12"/>
        <v>2.710991182865333E-2</v>
      </c>
      <c r="IA28" s="27">
        <f t="shared" si="13"/>
        <v>3.7564352853957858E-2</v>
      </c>
      <c r="IB28" s="27">
        <f t="shared" si="14"/>
        <v>5.0758299363157344E-2</v>
      </c>
      <c r="IC28" s="27">
        <f t="shared" si="15"/>
        <v>4.6891208430814811E-2</v>
      </c>
      <c r="ID28" s="27">
        <f t="shared" si="16"/>
        <v>2.0193312988136192E-2</v>
      </c>
      <c r="IE28" s="27">
        <f t="shared" si="17"/>
        <v>1.4251194360530982E-2</v>
      </c>
      <c r="IF28" s="27">
        <f t="shared" si="18"/>
        <v>2.5500613680997177E-2</v>
      </c>
      <c r="IG28" s="27">
        <f t="shared" si="19"/>
        <v>1.1073828145422678E-2</v>
      </c>
      <c r="IH28" s="27"/>
      <c r="II28" s="27"/>
      <c r="IK28" s="27">
        <f t="shared" si="26"/>
        <v>2.849824538619262E-3</v>
      </c>
      <c r="IL28" s="27">
        <f t="shared" si="20"/>
        <v>3.7553805687643286E-3</v>
      </c>
      <c r="IM28" s="27">
        <f t="shared" si="20"/>
        <v>1.3585919634066175E-2</v>
      </c>
      <c r="IN28" s="27">
        <f t="shared" si="20"/>
        <v>0.19515294810199141</v>
      </c>
      <c r="IO28" s="27">
        <f t="shared" si="20"/>
        <v>7.5829709131288212E-2</v>
      </c>
      <c r="IP28" s="27">
        <f t="shared" si="20"/>
        <v>4.4311315957347875E-3</v>
      </c>
      <c r="IQ28" s="27">
        <f t="shared" si="20"/>
        <v>3.0489040324183415E-2</v>
      </c>
      <c r="IR28" s="27">
        <f t="shared" si="20"/>
        <v>5.8607047898262578E-3</v>
      </c>
      <c r="IS28" s="27">
        <f t="shared" si="20"/>
        <v>5.6243739160201653E-3</v>
      </c>
      <c r="IT28" s="27">
        <f t="shared" si="20"/>
        <v>1.5002305856686439E-2</v>
      </c>
      <c r="IU28" s="27">
        <f t="shared" si="20"/>
        <v>8.315091744058925E-2</v>
      </c>
      <c r="IV28" s="27">
        <f t="shared" si="20"/>
        <v>0.1269544739268319</v>
      </c>
      <c r="IW28" s="27">
        <f t="shared" si="20"/>
        <v>1.5116714806959371E-2</v>
      </c>
    </row>
    <row r="29" spans="1:257">
      <c r="A29" s="21">
        <v>27</v>
      </c>
      <c r="B29" s="19" t="s">
        <v>173</v>
      </c>
      <c r="C29" s="22" t="s">
        <v>175</v>
      </c>
      <c r="D29" s="19">
        <v>1</v>
      </c>
      <c r="E29" s="19">
        <v>12</v>
      </c>
      <c r="G29" s="23">
        <v>41218</v>
      </c>
      <c r="H29" s="24">
        <v>0.74539351851851843</v>
      </c>
      <c r="I29" s="24"/>
      <c r="J29" s="25">
        <v>29.286999999999999</v>
      </c>
      <c r="K29" s="25">
        <v>-46.228000000000002</v>
      </c>
      <c r="L29" s="25">
        <v>10.456</v>
      </c>
      <c r="M29" s="26">
        <f t="shared" si="5"/>
        <v>182.9389109536607</v>
      </c>
      <c r="O29" s="26">
        <v>42.545054579999999</v>
      </c>
      <c r="P29" s="26">
        <v>9.1147550400000004</v>
      </c>
      <c r="Q29" s="26">
        <v>0.86427781999999986</v>
      </c>
      <c r="R29" s="26">
        <v>3.9462120000000003E-2</v>
      </c>
      <c r="S29" s="26">
        <v>0.23096426999999997</v>
      </c>
      <c r="T29" s="26">
        <v>34.039503500000002</v>
      </c>
      <c r="U29" s="26">
        <v>1.0071593999999999</v>
      </c>
      <c r="V29" s="26">
        <v>5.6629920499999997</v>
      </c>
      <c r="W29" s="26">
        <v>2.4569951999999997</v>
      </c>
      <c r="X29" s="26">
        <v>1.8116716800000001</v>
      </c>
      <c r="Y29" s="26">
        <v>5.0593619999999999E-2</v>
      </c>
      <c r="Z29" s="26">
        <v>0.53299999999999992</v>
      </c>
      <c r="AA29" s="26">
        <v>0.48099999999999998</v>
      </c>
      <c r="AB29" s="26">
        <f t="shared" si="21"/>
        <v>98.837429279999995</v>
      </c>
      <c r="AC29" s="26">
        <f t="shared" si="22"/>
        <v>0.22443153633990226</v>
      </c>
      <c r="AD29" s="26">
        <f t="shared" si="6"/>
        <v>0.10853338203603623</v>
      </c>
      <c r="AE29" s="26">
        <f t="shared" si="7"/>
        <v>98.504464361624045</v>
      </c>
      <c r="AG29" s="25">
        <v>73.971999999999994</v>
      </c>
      <c r="AH29" s="25">
        <v>20.829000000000001</v>
      </c>
      <c r="AI29" s="25">
        <v>0.83140000000000003</v>
      </c>
      <c r="AJ29" s="25">
        <v>6.5199999999999994E-2</v>
      </c>
      <c r="AK29" s="25">
        <v>0.2757</v>
      </c>
      <c r="AL29" s="25">
        <v>45.613999999999997</v>
      </c>
      <c r="AM29" s="25">
        <v>2.9723000000000002</v>
      </c>
      <c r="AN29" s="25">
        <v>7.4660000000000002</v>
      </c>
      <c r="AO29" s="25">
        <v>10.332000000000001</v>
      </c>
      <c r="AP29" s="25">
        <v>11.161</v>
      </c>
      <c r="AQ29" s="25">
        <v>0.35160000000000002</v>
      </c>
      <c r="AR29" s="25">
        <v>6.4977999999999998</v>
      </c>
      <c r="AS29" s="25">
        <v>24.8231</v>
      </c>
      <c r="AU29" s="26">
        <v>39.892400000000002</v>
      </c>
      <c r="AV29" s="26">
        <v>7.6337999999999999</v>
      </c>
      <c r="AW29" s="26">
        <v>0.82099999999999995</v>
      </c>
      <c r="AX29" s="26">
        <v>3.95E-2</v>
      </c>
      <c r="AY29" s="26">
        <v>0.22720000000000001</v>
      </c>
      <c r="AZ29" s="26">
        <v>32.162399999999998</v>
      </c>
      <c r="BA29" s="26">
        <v>0.98180000000000001</v>
      </c>
      <c r="BB29" s="26">
        <v>4.2773000000000003</v>
      </c>
      <c r="BC29" s="26">
        <v>2.5371000000000001</v>
      </c>
      <c r="BD29" s="26">
        <v>1.3025</v>
      </c>
      <c r="BE29" s="26">
        <v>5.2499999999999998E-2</v>
      </c>
      <c r="BF29" s="26">
        <v>0.58609999999999995</v>
      </c>
      <c r="BG29" s="26">
        <v>0.4965</v>
      </c>
      <c r="BI29" s="27">
        <f t="shared" si="8"/>
        <v>1.0664952366866871</v>
      </c>
      <c r="BJ29" s="27">
        <f t="shared" si="8"/>
        <v>1.1939997170478662</v>
      </c>
      <c r="BK29" s="27">
        <f t="shared" si="8"/>
        <v>1.052713544457978</v>
      </c>
      <c r="BL29" s="27">
        <f t="shared" si="8"/>
        <v>0.99904101265822787</v>
      </c>
      <c r="BM29" s="27">
        <f t="shared" si="8"/>
        <v>1.0165680897887321</v>
      </c>
      <c r="BN29" s="27">
        <f t="shared" si="8"/>
        <v>1.0583632906748255</v>
      </c>
      <c r="BO29" s="27">
        <f t="shared" si="8"/>
        <v>1.0258294968425341</v>
      </c>
      <c r="BP29" s="27">
        <f t="shared" si="8"/>
        <v>1.3239641947022653</v>
      </c>
      <c r="BQ29" s="27">
        <f t="shared" si="8"/>
        <v>0.96842662882818953</v>
      </c>
      <c r="BR29" s="27">
        <f t="shared" si="8"/>
        <v>1.3909187562380039</v>
      </c>
      <c r="BS29" s="27">
        <f t="shared" si="8"/>
        <v>0.96368799999999999</v>
      </c>
      <c r="BT29" s="27">
        <f t="shared" si="8"/>
        <v>0.9094011260876983</v>
      </c>
      <c r="BU29" s="27">
        <f t="shared" si="8"/>
        <v>0.96878147029204431</v>
      </c>
      <c r="BW29" s="19">
        <v>414762.4</v>
      </c>
      <c r="BX29" s="19">
        <v>80488.5</v>
      </c>
      <c r="BY29" s="19">
        <v>15832.5</v>
      </c>
      <c r="BZ29" s="19">
        <v>106.3</v>
      </c>
      <c r="CA29" s="19">
        <v>418.7</v>
      </c>
      <c r="CB29" s="19">
        <v>57444.3</v>
      </c>
      <c r="CC29" s="19">
        <v>1452.3</v>
      </c>
      <c r="CD29" s="19">
        <v>33496.199999999997</v>
      </c>
      <c r="CE29" s="19">
        <v>58687.3</v>
      </c>
      <c r="CF29" s="19">
        <v>5589.9</v>
      </c>
      <c r="CG29" s="19">
        <v>1043.5</v>
      </c>
      <c r="CH29" s="19">
        <v>202.7</v>
      </c>
      <c r="CI29" s="19">
        <v>8753.7000000000007</v>
      </c>
      <c r="CK29" s="19">
        <f t="shared" si="23"/>
        <v>418099.05714285717</v>
      </c>
      <c r="CL29" s="19">
        <f t="shared" si="23"/>
        <v>81779.923529411768</v>
      </c>
      <c r="CM29" s="19">
        <f t="shared" si="23"/>
        <v>22396.446808510638</v>
      </c>
      <c r="CN29" s="19">
        <f t="shared" si="23"/>
        <v>430.35</v>
      </c>
      <c r="CO29" s="19">
        <f t="shared" si="23"/>
        <v>644.91063829787231</v>
      </c>
      <c r="CP29" s="19">
        <f t="shared" si="23"/>
        <v>57793.3</v>
      </c>
      <c r="CQ29" s="19">
        <f t="shared" si="23"/>
        <v>1698.25</v>
      </c>
      <c r="CR29" s="19">
        <f t="shared" si="23"/>
        <v>34179.149999999994</v>
      </c>
      <c r="CS29" s="19">
        <f t="shared" si="23"/>
        <v>62567.350000000006</v>
      </c>
      <c r="CT29" s="19">
        <f t="shared" si="23"/>
        <v>5922.2</v>
      </c>
      <c r="CU29" s="19">
        <f t="shared" si="23"/>
        <v>2787.1333333333332</v>
      </c>
      <c r="CV29" s="19">
        <f t="shared" si="23"/>
        <v>326.74444444444441</v>
      </c>
      <c r="CW29" s="19">
        <f t="shared" si="23"/>
        <v>9891.9500000000007</v>
      </c>
      <c r="CY29" s="19">
        <v>3815.2</v>
      </c>
      <c r="CZ29" s="19">
        <v>1462.3</v>
      </c>
      <c r="DA29" s="19">
        <v>6909.3</v>
      </c>
      <c r="DB29" s="19">
        <v>355.6</v>
      </c>
      <c r="DC29" s="19">
        <v>229.3</v>
      </c>
      <c r="DD29" s="19">
        <v>349</v>
      </c>
      <c r="DE29" s="19">
        <v>255.9</v>
      </c>
      <c r="DF29" s="19">
        <v>777.7</v>
      </c>
      <c r="DG29" s="19">
        <v>4091.1</v>
      </c>
      <c r="DH29" s="19">
        <v>388.8</v>
      </c>
      <c r="DI29" s="19">
        <v>1950.8</v>
      </c>
      <c r="DJ29" s="19">
        <v>129.6</v>
      </c>
      <c r="DK29" s="19">
        <v>1226.3</v>
      </c>
      <c r="DM29" s="19">
        <v>2698.6</v>
      </c>
      <c r="DN29" s="19">
        <v>1083.4000000000001</v>
      </c>
      <c r="DO29" s="19">
        <v>6171.5</v>
      </c>
      <c r="DP29" s="19">
        <v>292.5</v>
      </c>
      <c r="DQ29" s="19">
        <v>222.7</v>
      </c>
      <c r="DR29" s="19">
        <v>349</v>
      </c>
      <c r="DS29" s="19">
        <v>236</v>
      </c>
      <c r="DT29" s="19">
        <v>588.20000000000005</v>
      </c>
      <c r="DU29" s="19">
        <v>3669</v>
      </c>
      <c r="DV29" s="19">
        <v>275.8</v>
      </c>
      <c r="DW29" s="19">
        <v>1555.3</v>
      </c>
      <c r="DX29" s="19">
        <v>119.6</v>
      </c>
      <c r="DY29" s="19">
        <v>1050.2</v>
      </c>
      <c r="EA29" s="19">
        <f t="shared" si="24"/>
        <v>3336.6571428571428</v>
      </c>
      <c r="EB29" s="19">
        <f t="shared" si="24"/>
        <v>1291.4235294117648</v>
      </c>
      <c r="EC29" s="19">
        <f t="shared" si="24"/>
        <v>6563.9468085106382</v>
      </c>
      <c r="ED29" s="19">
        <f t="shared" si="24"/>
        <v>324.05</v>
      </c>
      <c r="EE29" s="19">
        <f t="shared" si="24"/>
        <v>226.21063829787235</v>
      </c>
      <c r="EF29" s="19">
        <f t="shared" si="24"/>
        <v>349</v>
      </c>
      <c r="EG29" s="19">
        <f t="shared" si="24"/>
        <v>245.95</v>
      </c>
      <c r="EH29" s="19">
        <f t="shared" si="24"/>
        <v>682.95</v>
      </c>
      <c r="EI29" s="19">
        <f t="shared" si="24"/>
        <v>3880.05</v>
      </c>
      <c r="EJ29" s="19">
        <f t="shared" si="24"/>
        <v>332.3</v>
      </c>
      <c r="EK29" s="19">
        <f t="shared" si="24"/>
        <v>1743.6333333333332</v>
      </c>
      <c r="EL29" s="19">
        <f t="shared" si="24"/>
        <v>124.04444444444444</v>
      </c>
      <c r="EM29" s="19">
        <f t="shared" si="24"/>
        <v>1138.25</v>
      </c>
      <c r="EO29" s="26">
        <v>30.09</v>
      </c>
      <c r="EQ29" s="19">
        <v>10</v>
      </c>
      <c r="ER29" s="19">
        <v>30</v>
      </c>
      <c r="ES29" s="19">
        <v>20</v>
      </c>
      <c r="ET29" s="19">
        <v>50</v>
      </c>
      <c r="EU29" s="19">
        <v>30</v>
      </c>
      <c r="EV29" s="19">
        <v>30</v>
      </c>
      <c r="EW29" s="19">
        <v>30</v>
      </c>
      <c r="EX29" s="19">
        <v>30</v>
      </c>
      <c r="EY29" s="19">
        <v>20</v>
      </c>
      <c r="EZ29" s="19">
        <v>30</v>
      </c>
      <c r="FA29" s="19">
        <v>20</v>
      </c>
      <c r="FB29" s="19">
        <v>30</v>
      </c>
      <c r="FC29" s="19">
        <v>20</v>
      </c>
      <c r="FE29" s="25">
        <v>2.1</v>
      </c>
      <c r="FF29" s="25">
        <v>2.2999999999999998</v>
      </c>
      <c r="FG29" s="25">
        <v>2.2000000000000002</v>
      </c>
      <c r="FH29" s="25">
        <v>2.8</v>
      </c>
      <c r="FI29" s="25">
        <v>2.2000000000000002</v>
      </c>
      <c r="FJ29" s="25">
        <v>3.2</v>
      </c>
      <c r="FK29" s="25">
        <v>2.5</v>
      </c>
      <c r="FL29" s="25">
        <v>2.8</v>
      </c>
      <c r="FM29" s="25">
        <v>2.2000000000000002</v>
      </c>
      <c r="FN29" s="25">
        <v>2.8</v>
      </c>
      <c r="FO29" s="25">
        <v>2.2000000000000002</v>
      </c>
      <c r="FP29" s="25">
        <v>3.5</v>
      </c>
      <c r="FQ29" s="25">
        <v>2.2000000000000002</v>
      </c>
      <c r="FR29" s="25"/>
      <c r="FS29" s="25">
        <v>2.8</v>
      </c>
      <c r="FT29" s="25">
        <v>2.8</v>
      </c>
      <c r="FU29" s="25">
        <v>2.5</v>
      </c>
      <c r="FV29" s="25">
        <v>2.8</v>
      </c>
      <c r="FW29" s="25">
        <v>2.5</v>
      </c>
      <c r="FX29" s="25">
        <v>2.5</v>
      </c>
      <c r="FY29" s="25">
        <v>2.5</v>
      </c>
      <c r="FZ29" s="25">
        <v>2.8</v>
      </c>
      <c r="GA29" s="25">
        <v>2.2000000000000002</v>
      </c>
      <c r="GB29" s="25">
        <v>2.8</v>
      </c>
      <c r="GC29" s="25">
        <v>2</v>
      </c>
      <c r="GD29" s="25">
        <v>2.8</v>
      </c>
      <c r="GE29" s="25">
        <v>2.2000000000000002</v>
      </c>
      <c r="GG29" s="28">
        <v>560706</v>
      </c>
      <c r="GH29" s="28">
        <v>386426.8</v>
      </c>
      <c r="GI29" s="28">
        <v>1904278.9</v>
      </c>
      <c r="GJ29" s="28">
        <v>136666</v>
      </c>
      <c r="GK29" s="28">
        <v>151055.4</v>
      </c>
      <c r="GL29" s="28">
        <v>125939.4</v>
      </c>
      <c r="GM29" s="28">
        <v>48865.4</v>
      </c>
      <c r="GN29" s="28">
        <v>448639.5</v>
      </c>
      <c r="GO29" s="28">
        <v>568018.30000000005</v>
      </c>
      <c r="GP29" s="28">
        <v>50075.9</v>
      </c>
      <c r="GQ29" s="28">
        <v>296729</v>
      </c>
      <c r="GR29" s="28">
        <v>3095.5</v>
      </c>
      <c r="GS29" s="28">
        <v>35263.800000000003</v>
      </c>
      <c r="GU29" s="26">
        <v>25.21</v>
      </c>
      <c r="GV29" s="26">
        <v>19.399999999999999</v>
      </c>
      <c r="GW29" s="26">
        <v>59.19</v>
      </c>
      <c r="GX29" s="26">
        <v>41.39</v>
      </c>
      <c r="GY29" s="26">
        <v>56.02</v>
      </c>
      <c r="GZ29" s="26">
        <v>54.81</v>
      </c>
      <c r="HA29" s="26">
        <v>25.58</v>
      </c>
      <c r="HB29" s="26">
        <v>34.549999999999997</v>
      </c>
      <c r="HC29" s="26">
        <v>17.55</v>
      </c>
      <c r="HD29" s="26">
        <v>8.66</v>
      </c>
      <c r="HE29" s="26">
        <v>12.39</v>
      </c>
      <c r="HF29" s="26">
        <v>9.02</v>
      </c>
      <c r="HG29" s="26">
        <v>2</v>
      </c>
      <c r="HI29" s="27">
        <f t="shared" si="25"/>
        <v>2.1422863105183865E-2</v>
      </c>
      <c r="HJ29" s="27">
        <f t="shared" si="25"/>
        <v>9.6191698645757152E-3</v>
      </c>
      <c r="HK29" s="27">
        <f t="shared" si="25"/>
        <v>1.4498420206982034E-2</v>
      </c>
      <c r="HL29" s="27">
        <f t="shared" si="25"/>
        <v>1.8839285582273133E-2</v>
      </c>
      <c r="HM29" s="27">
        <f t="shared" si="25"/>
        <v>2.5320038760383932E-2</v>
      </c>
      <c r="HN29" s="27">
        <f t="shared" si="25"/>
        <v>3.8424674294604493E-2</v>
      </c>
      <c r="HO29" s="27">
        <f t="shared" si="25"/>
        <v>3.7606438822231594E-2</v>
      </c>
      <c r="HP29" s="27">
        <f t="shared" si="25"/>
        <v>1.1898323426613585E-2</v>
      </c>
      <c r="HQ29" s="27">
        <f t="shared" si="25"/>
        <v>1.0193195122204965E-2</v>
      </c>
      <c r="HR29" s="27">
        <f t="shared" si="25"/>
        <v>1.9580356467203096E-2</v>
      </c>
      <c r="HS29" s="27">
        <f t="shared" si="25"/>
        <v>9.189365102433426E-3</v>
      </c>
      <c r="HT29" s="27">
        <f t="shared" si="25"/>
        <v>0.13179059155064213</v>
      </c>
      <c r="HU29" s="27">
        <f t="shared" si="25"/>
        <v>1.0138079670505153E-2</v>
      </c>
      <c r="HW29" s="27">
        <f t="shared" si="9"/>
        <v>4.5829931040919841E-2</v>
      </c>
      <c r="HX29" s="27">
        <f t="shared" si="10"/>
        <v>1.8175421459115812E-2</v>
      </c>
      <c r="HY29" s="27">
        <f t="shared" si="11"/>
        <v>2.4190614115349524E-2</v>
      </c>
      <c r="HZ29" s="27">
        <f t="shared" si="12"/>
        <v>2.7535499807050411E-2</v>
      </c>
      <c r="IA29" s="27">
        <f t="shared" si="13"/>
        <v>3.7248309020400806E-2</v>
      </c>
      <c r="IB29" s="27">
        <f t="shared" si="14"/>
        <v>4.9433343480008676E-2</v>
      </c>
      <c r="IC29" s="27">
        <f t="shared" si="15"/>
        <v>4.8557433807265432E-2</v>
      </c>
      <c r="ID29" s="27">
        <f t="shared" si="16"/>
        <v>1.973098973835331E-2</v>
      </c>
      <c r="IE29" s="27">
        <f t="shared" si="17"/>
        <v>1.4262318614989188E-2</v>
      </c>
      <c r="IF29" s="27">
        <f t="shared" si="18"/>
        <v>2.6393733107095755E-2</v>
      </c>
      <c r="IG29" s="27">
        <f t="shared" si="19"/>
        <v>1.1069509202391303E-2</v>
      </c>
      <c r="IH29" s="27"/>
      <c r="II29" s="27"/>
      <c r="IK29" s="27">
        <f t="shared" si="26"/>
        <v>2.8533509788864733E-3</v>
      </c>
      <c r="IL29" s="27">
        <f t="shared" si="20"/>
        <v>3.7689473561152835E-3</v>
      </c>
      <c r="IM29" s="27">
        <f t="shared" si="20"/>
        <v>1.3855641622550581E-2</v>
      </c>
      <c r="IN29" s="27">
        <f t="shared" si="20"/>
        <v>0.21065485813474977</v>
      </c>
      <c r="IO29" s="27">
        <f t="shared" si="20"/>
        <v>7.4193289794448378E-2</v>
      </c>
      <c r="IP29" s="27">
        <f t="shared" si="20"/>
        <v>4.4180175933317741E-3</v>
      </c>
      <c r="IQ29" s="27">
        <f t="shared" si="20"/>
        <v>3.1955264070776396E-2</v>
      </c>
      <c r="IR29" s="27">
        <f t="shared" si="20"/>
        <v>5.8669111329060983E-3</v>
      </c>
      <c r="IS29" s="27">
        <f t="shared" si="20"/>
        <v>5.6619857868563557E-3</v>
      </c>
      <c r="IT29" s="27">
        <f t="shared" si="20"/>
        <v>1.4890885989564865E-2</v>
      </c>
      <c r="IU29" s="27">
        <f t="shared" si="20"/>
        <v>8.3150966819154071E-2</v>
      </c>
      <c r="IV29" s="27">
        <f t="shared" si="20"/>
        <v>0.11024556602126791</v>
      </c>
      <c r="IW29" s="27">
        <f t="shared" si="20"/>
        <v>1.5465855320847459E-2</v>
      </c>
    </row>
    <row r="30" spans="1:257">
      <c r="A30" s="21">
        <v>28</v>
      </c>
      <c r="B30" s="19" t="s">
        <v>173</v>
      </c>
      <c r="C30" s="22" t="s">
        <v>175</v>
      </c>
      <c r="D30" s="19">
        <v>1</v>
      </c>
      <c r="E30" s="19">
        <v>13</v>
      </c>
      <c r="G30" s="23">
        <v>41218</v>
      </c>
      <c r="H30" s="24">
        <v>0.7484143518518519</v>
      </c>
      <c r="I30" s="24"/>
      <c r="J30" s="25">
        <v>29.294</v>
      </c>
      <c r="K30" s="25">
        <v>-46.231999999999999</v>
      </c>
      <c r="L30" s="25">
        <v>10.457000000000001</v>
      </c>
      <c r="M30" s="26">
        <f t="shared" si="5"/>
        <v>191.00116870195941</v>
      </c>
      <c r="O30" s="26">
        <v>42.450923619999998</v>
      </c>
      <c r="P30" s="26">
        <v>8.9050249800000003</v>
      </c>
      <c r="Q30" s="26">
        <v>0.81922859000000003</v>
      </c>
      <c r="R30" s="26">
        <v>3.6539000000000002E-2</v>
      </c>
      <c r="S30" s="26">
        <v>0.19712874</v>
      </c>
      <c r="T30" s="26">
        <v>33.712732500000001</v>
      </c>
      <c r="U30" s="26">
        <v>1.07301213</v>
      </c>
      <c r="V30" s="26">
        <v>5.8006284599999995</v>
      </c>
      <c r="W30" s="26">
        <v>2.5115639999999999</v>
      </c>
      <c r="X30" s="26">
        <v>1.75505694</v>
      </c>
      <c r="Y30" s="26">
        <v>6.0230499999999999E-2</v>
      </c>
      <c r="Z30" s="26">
        <v>0.64799999999999991</v>
      </c>
      <c r="AA30" s="26">
        <v>0.48799999999999999</v>
      </c>
      <c r="AB30" s="26">
        <f t="shared" si="21"/>
        <v>98.458069460000004</v>
      </c>
      <c r="AC30" s="26">
        <f t="shared" si="22"/>
        <v>0.27285485093481554</v>
      </c>
      <c r="AD30" s="26">
        <f t="shared" si="6"/>
        <v>0.11011286992429456</v>
      </c>
      <c r="AE30" s="26">
        <f t="shared" si="7"/>
        <v>98.075101739140891</v>
      </c>
      <c r="AG30" s="25">
        <v>73.841999999999999</v>
      </c>
      <c r="AH30" s="25">
        <v>20.34</v>
      </c>
      <c r="AI30" s="25">
        <v>0.78669999999999995</v>
      </c>
      <c r="AJ30" s="25">
        <v>6.08E-2</v>
      </c>
      <c r="AK30" s="25">
        <v>0.23449999999999999</v>
      </c>
      <c r="AL30" s="25">
        <v>45.149000000000001</v>
      </c>
      <c r="AM30" s="25">
        <v>3.1637</v>
      </c>
      <c r="AN30" s="25">
        <v>7.6520000000000001</v>
      </c>
      <c r="AO30" s="25">
        <v>10.555</v>
      </c>
      <c r="AP30" s="25">
        <v>10.815</v>
      </c>
      <c r="AQ30" s="25">
        <v>0.4244</v>
      </c>
      <c r="AR30" s="25">
        <v>7.8723000000000001</v>
      </c>
      <c r="AS30" s="25">
        <v>25.194400000000002</v>
      </c>
      <c r="AU30" s="26">
        <v>39.822299999999998</v>
      </c>
      <c r="AV30" s="26">
        <v>7.4546000000000001</v>
      </c>
      <c r="AW30" s="26">
        <v>0.77690000000000003</v>
      </c>
      <c r="AX30" s="26">
        <v>3.6799999999999999E-2</v>
      </c>
      <c r="AY30" s="26">
        <v>0.19320000000000001</v>
      </c>
      <c r="AZ30" s="26">
        <v>31.834599999999998</v>
      </c>
      <c r="BA30" s="26">
        <v>1.0449999999999999</v>
      </c>
      <c r="BB30" s="26">
        <v>4.3837999999999999</v>
      </c>
      <c r="BC30" s="26">
        <v>2.5918999999999999</v>
      </c>
      <c r="BD30" s="26">
        <v>1.2621</v>
      </c>
      <c r="BE30" s="26">
        <v>6.3299999999999995E-2</v>
      </c>
      <c r="BF30" s="26">
        <v>0.71009999999999995</v>
      </c>
      <c r="BG30" s="26">
        <v>0.50390000000000001</v>
      </c>
      <c r="BI30" s="27">
        <f t="shared" si="8"/>
        <v>1.0660088347483696</v>
      </c>
      <c r="BJ30" s="27">
        <f t="shared" si="8"/>
        <v>1.1945677809674564</v>
      </c>
      <c r="BK30" s="27">
        <f t="shared" si="8"/>
        <v>1.0544839618998585</v>
      </c>
      <c r="BL30" s="27">
        <f t="shared" si="8"/>
        <v>0.9929076086956522</v>
      </c>
      <c r="BM30" s="27">
        <f t="shared" si="8"/>
        <v>1.0203350931677018</v>
      </c>
      <c r="BN30" s="27">
        <f t="shared" si="8"/>
        <v>1.0589965791937075</v>
      </c>
      <c r="BO30" s="27">
        <f t="shared" si="8"/>
        <v>1.0268058660287083</v>
      </c>
      <c r="BP30" s="27">
        <f t="shared" si="8"/>
        <v>1.3231964186322367</v>
      </c>
      <c r="BQ30" s="27">
        <f t="shared" si="8"/>
        <v>0.96900497704386745</v>
      </c>
      <c r="BR30" s="27">
        <f t="shared" si="8"/>
        <v>1.3905846921797005</v>
      </c>
      <c r="BS30" s="27">
        <f t="shared" si="8"/>
        <v>0.95150868878357031</v>
      </c>
      <c r="BT30" s="27">
        <f t="shared" si="8"/>
        <v>0.91254752851711018</v>
      </c>
      <c r="BU30" s="27">
        <f t="shared" si="8"/>
        <v>0.96844612026195664</v>
      </c>
      <c r="BW30" s="19">
        <v>414035.9</v>
      </c>
      <c r="BX30" s="19">
        <v>78600.399999999994</v>
      </c>
      <c r="BY30" s="19">
        <v>14983.4</v>
      </c>
      <c r="BZ30" s="19">
        <v>96.4</v>
      </c>
      <c r="CA30" s="19">
        <v>355.7</v>
      </c>
      <c r="CB30" s="19">
        <v>56861.7</v>
      </c>
      <c r="CC30" s="19">
        <v>1545.9</v>
      </c>
      <c r="CD30" s="19">
        <v>34331.800000000003</v>
      </c>
      <c r="CE30" s="19">
        <v>59953.5</v>
      </c>
      <c r="CF30" s="19">
        <v>5415.6</v>
      </c>
      <c r="CG30" s="19">
        <v>1260</v>
      </c>
      <c r="CH30" s="19">
        <v>242.7</v>
      </c>
      <c r="CI30" s="19">
        <v>8883</v>
      </c>
      <c r="CK30" s="19">
        <f t="shared" si="23"/>
        <v>417218.88571428572</v>
      </c>
      <c r="CL30" s="19">
        <f t="shared" si="23"/>
        <v>79907.911764705874</v>
      </c>
      <c r="CM30" s="19">
        <f t="shared" si="23"/>
        <v>21496.353191489361</v>
      </c>
      <c r="CN30" s="19">
        <f t="shared" si="23"/>
        <v>422.19999999999993</v>
      </c>
      <c r="CO30" s="19">
        <f t="shared" si="23"/>
        <v>598.55319148936167</v>
      </c>
      <c r="CP30" s="19">
        <f t="shared" si="23"/>
        <v>57231.6</v>
      </c>
      <c r="CQ30" s="19">
        <f t="shared" si="23"/>
        <v>1761.95</v>
      </c>
      <c r="CR30" s="19">
        <f t="shared" si="23"/>
        <v>35063.15</v>
      </c>
      <c r="CS30" s="19">
        <f t="shared" si="23"/>
        <v>63839.8</v>
      </c>
      <c r="CT30" s="19">
        <f t="shared" si="23"/>
        <v>5719.8</v>
      </c>
      <c r="CU30" s="19">
        <f t="shared" si="23"/>
        <v>2976.361904761905</v>
      </c>
      <c r="CV30" s="19">
        <f t="shared" si="23"/>
        <v>359.79999999999995</v>
      </c>
      <c r="CW30" s="19">
        <f t="shared" si="23"/>
        <v>9963.4500000000007</v>
      </c>
      <c r="CY30" s="19">
        <v>3730.1</v>
      </c>
      <c r="CZ30" s="19">
        <v>1545.9</v>
      </c>
      <c r="DA30" s="19">
        <v>6858.4</v>
      </c>
      <c r="DB30" s="19">
        <v>355.7</v>
      </c>
      <c r="DC30" s="19">
        <v>269.3</v>
      </c>
      <c r="DD30" s="19">
        <v>392.3</v>
      </c>
      <c r="DE30" s="19">
        <v>236</v>
      </c>
      <c r="DF30" s="19">
        <v>821.1</v>
      </c>
      <c r="DG30" s="19">
        <v>4012.6</v>
      </c>
      <c r="DH30" s="19">
        <v>335.8</v>
      </c>
      <c r="DI30" s="19">
        <v>1805.2</v>
      </c>
      <c r="DJ30" s="19">
        <v>159.6</v>
      </c>
      <c r="DK30" s="19">
        <v>1073.8</v>
      </c>
      <c r="DM30" s="19">
        <v>2453.5</v>
      </c>
      <c r="DN30" s="19">
        <v>1017.3</v>
      </c>
      <c r="DO30" s="19">
        <v>6120.4</v>
      </c>
      <c r="DP30" s="19">
        <v>295.89999999999998</v>
      </c>
      <c r="DQ30" s="19">
        <v>212.8</v>
      </c>
      <c r="DR30" s="19">
        <v>352.4</v>
      </c>
      <c r="DS30" s="19">
        <v>196.1</v>
      </c>
      <c r="DT30" s="19">
        <v>641.6</v>
      </c>
      <c r="DU30" s="19">
        <v>3760</v>
      </c>
      <c r="DV30" s="19">
        <v>272.60000000000002</v>
      </c>
      <c r="DW30" s="19">
        <v>1635.6</v>
      </c>
      <c r="DX30" s="19">
        <v>83.1</v>
      </c>
      <c r="DY30" s="19">
        <v>1087.0999999999999</v>
      </c>
      <c r="EA30" s="19">
        <f t="shared" si="24"/>
        <v>3182.985714285714</v>
      </c>
      <c r="EB30" s="19">
        <f t="shared" si="24"/>
        <v>1307.5117647058823</v>
      </c>
      <c r="EC30" s="19">
        <f t="shared" si="24"/>
        <v>6512.9531914893614</v>
      </c>
      <c r="ED30" s="19">
        <f t="shared" si="24"/>
        <v>325.79999999999995</v>
      </c>
      <c r="EE30" s="19">
        <f t="shared" si="24"/>
        <v>242.85319148936171</v>
      </c>
      <c r="EF30" s="19">
        <f t="shared" si="24"/>
        <v>369.9</v>
      </c>
      <c r="EG30" s="19">
        <f t="shared" si="24"/>
        <v>216.05</v>
      </c>
      <c r="EH30" s="19">
        <f t="shared" si="24"/>
        <v>731.35</v>
      </c>
      <c r="EI30" s="19">
        <f t="shared" si="24"/>
        <v>3886.3</v>
      </c>
      <c r="EJ30" s="19">
        <f t="shared" si="24"/>
        <v>304.20000000000005</v>
      </c>
      <c r="EK30" s="19">
        <f t="shared" si="24"/>
        <v>1716.3619047619047</v>
      </c>
      <c r="EL30" s="19">
        <f t="shared" si="24"/>
        <v>117.1</v>
      </c>
      <c r="EM30" s="19">
        <f t="shared" si="24"/>
        <v>1080.4499999999998</v>
      </c>
      <c r="EO30" s="26">
        <v>30.08</v>
      </c>
      <c r="EQ30" s="19">
        <v>10</v>
      </c>
      <c r="ER30" s="19">
        <v>30</v>
      </c>
      <c r="ES30" s="19">
        <v>20</v>
      </c>
      <c r="ET30" s="19">
        <v>50</v>
      </c>
      <c r="EU30" s="19">
        <v>30</v>
      </c>
      <c r="EV30" s="19">
        <v>30</v>
      </c>
      <c r="EW30" s="19">
        <v>30</v>
      </c>
      <c r="EX30" s="19">
        <v>30</v>
      </c>
      <c r="EY30" s="19">
        <v>20</v>
      </c>
      <c r="EZ30" s="19">
        <v>30</v>
      </c>
      <c r="FA30" s="19">
        <v>20</v>
      </c>
      <c r="FB30" s="19">
        <v>30</v>
      </c>
      <c r="FC30" s="19">
        <v>20</v>
      </c>
      <c r="FE30" s="25">
        <v>2.1</v>
      </c>
      <c r="FF30" s="25">
        <v>2.2999999999999998</v>
      </c>
      <c r="FG30" s="25">
        <v>2.2000000000000002</v>
      </c>
      <c r="FH30" s="25">
        <v>2.8</v>
      </c>
      <c r="FI30" s="25">
        <v>2.2000000000000002</v>
      </c>
      <c r="FJ30" s="25">
        <v>3.2</v>
      </c>
      <c r="FK30" s="25">
        <v>2.5</v>
      </c>
      <c r="FL30" s="25">
        <v>2.8</v>
      </c>
      <c r="FM30" s="25">
        <v>2.2000000000000002</v>
      </c>
      <c r="FN30" s="25">
        <v>2.8</v>
      </c>
      <c r="FO30" s="25">
        <v>2.2000000000000002</v>
      </c>
      <c r="FP30" s="25">
        <v>3.5</v>
      </c>
      <c r="FQ30" s="25">
        <v>2.2000000000000002</v>
      </c>
      <c r="FR30" s="25"/>
      <c r="FS30" s="25">
        <v>2.8</v>
      </c>
      <c r="FT30" s="25">
        <v>2.8</v>
      </c>
      <c r="FU30" s="25">
        <v>2.5</v>
      </c>
      <c r="FV30" s="25">
        <v>2.8</v>
      </c>
      <c r="FW30" s="25">
        <v>2.5</v>
      </c>
      <c r="FX30" s="25">
        <v>2.5</v>
      </c>
      <c r="FY30" s="25">
        <v>2.5</v>
      </c>
      <c r="FZ30" s="25">
        <v>2.8</v>
      </c>
      <c r="GA30" s="25">
        <v>2.2000000000000002</v>
      </c>
      <c r="GB30" s="25">
        <v>2.8</v>
      </c>
      <c r="GC30" s="25">
        <v>2</v>
      </c>
      <c r="GD30" s="25">
        <v>2.8</v>
      </c>
      <c r="GE30" s="25">
        <v>2.2000000000000002</v>
      </c>
      <c r="GG30" s="28">
        <v>560706</v>
      </c>
      <c r="GH30" s="28">
        <v>386426.8</v>
      </c>
      <c r="GI30" s="28">
        <v>1904278.9</v>
      </c>
      <c r="GJ30" s="28">
        <v>136666</v>
      </c>
      <c r="GK30" s="28">
        <v>151055.4</v>
      </c>
      <c r="GL30" s="28">
        <v>125939.4</v>
      </c>
      <c r="GM30" s="28">
        <v>48865.4</v>
      </c>
      <c r="GN30" s="28">
        <v>448639.5</v>
      </c>
      <c r="GO30" s="28">
        <v>568018.30000000005</v>
      </c>
      <c r="GP30" s="28">
        <v>50075.9</v>
      </c>
      <c r="GQ30" s="28">
        <v>296729</v>
      </c>
      <c r="GR30" s="28">
        <v>3095.5</v>
      </c>
      <c r="GS30" s="28">
        <v>35263.800000000003</v>
      </c>
      <c r="GU30" s="26">
        <v>25.21</v>
      </c>
      <c r="GV30" s="26">
        <v>19.399999999999999</v>
      </c>
      <c r="GW30" s="26">
        <v>59.19</v>
      </c>
      <c r="GX30" s="26">
        <v>41.39</v>
      </c>
      <c r="GY30" s="26">
        <v>56.02</v>
      </c>
      <c r="GZ30" s="26">
        <v>54.81</v>
      </c>
      <c r="HA30" s="26">
        <v>25.58</v>
      </c>
      <c r="HB30" s="26">
        <v>34.549999999999997</v>
      </c>
      <c r="HC30" s="26">
        <v>17.55</v>
      </c>
      <c r="HD30" s="26">
        <v>8.66</v>
      </c>
      <c r="HE30" s="26">
        <v>12.39</v>
      </c>
      <c r="HF30" s="26">
        <v>9.02</v>
      </c>
      <c r="HG30" s="26">
        <v>2</v>
      </c>
      <c r="HI30" s="27">
        <f t="shared" si="25"/>
        <v>2.0917661347107677E-2</v>
      </c>
      <c r="HJ30" s="27">
        <f t="shared" si="25"/>
        <v>9.6851154113913613E-3</v>
      </c>
      <c r="HK30" s="27">
        <f t="shared" si="25"/>
        <v>1.4468685632086239E-2</v>
      </c>
      <c r="HL30" s="27">
        <f t="shared" si="25"/>
        <v>1.8777235626171996E-2</v>
      </c>
      <c r="HM30" s="27">
        <f t="shared" si="25"/>
        <v>2.6336514025174031E-2</v>
      </c>
      <c r="HN30" s="27">
        <f t="shared" si="25"/>
        <v>3.9588734048496207E-2</v>
      </c>
      <c r="HO30" s="27">
        <f t="shared" si="25"/>
        <v>3.5285905576434649E-2</v>
      </c>
      <c r="HP30" s="27">
        <f t="shared" si="25"/>
        <v>1.2307623507104695E-2</v>
      </c>
      <c r="HQ30" s="27">
        <f t="shared" si="25"/>
        <v>1.0209190339183747E-2</v>
      </c>
      <c r="HR30" s="27">
        <f t="shared" si="25"/>
        <v>1.8732808216236484E-2</v>
      </c>
      <c r="HS30" s="27">
        <f t="shared" si="25"/>
        <v>9.0034891164047746E-3</v>
      </c>
      <c r="HT30" s="27">
        <f t="shared" si="25"/>
        <v>0.12851279799022924</v>
      </c>
      <c r="HU30" s="27">
        <f t="shared" si="25"/>
        <v>9.8755439305170892E-3</v>
      </c>
      <c r="HW30" s="27">
        <f t="shared" si="9"/>
        <v>4.4749152919867453E-2</v>
      </c>
      <c r="HX30" s="27">
        <f t="shared" si="10"/>
        <v>1.8300025569823977E-2</v>
      </c>
      <c r="HY30" s="27">
        <f t="shared" si="11"/>
        <v>2.4141001977135892E-2</v>
      </c>
      <c r="HZ30" s="27">
        <f t="shared" si="12"/>
        <v>2.744480759121299E-2</v>
      </c>
      <c r="IA30" s="27">
        <f t="shared" si="13"/>
        <v>3.8743645782433521E-2</v>
      </c>
      <c r="IB30" s="27">
        <f t="shared" si="14"/>
        <v>5.0930906353390371E-2</v>
      </c>
      <c r="IC30" s="27">
        <f t="shared" si="15"/>
        <v>4.5561161280292417E-2</v>
      </c>
      <c r="ID30" s="27">
        <f t="shared" si="16"/>
        <v>2.0409732061831717E-2</v>
      </c>
      <c r="IE30" s="27">
        <f t="shared" si="17"/>
        <v>1.4284699122585899E-2</v>
      </c>
      <c r="IF30" s="27">
        <f t="shared" si="18"/>
        <v>2.5251263491240291E-2</v>
      </c>
      <c r="IG30" s="27">
        <f t="shared" si="19"/>
        <v>1.084560298962119E-2</v>
      </c>
      <c r="IH30" s="27"/>
      <c r="II30" s="27"/>
      <c r="IK30" s="27">
        <f t="shared" si="26"/>
        <v>2.8553240610685814E-3</v>
      </c>
      <c r="IL30" s="27">
        <f t="shared" si="20"/>
        <v>3.8167609235981179E-3</v>
      </c>
      <c r="IM30" s="27">
        <f t="shared" si="20"/>
        <v>1.4400808976433267E-2</v>
      </c>
      <c r="IN30" s="27">
        <f t="shared" si="20"/>
        <v>0.23133952892787993</v>
      </c>
      <c r="IO30" s="27">
        <f t="shared" si="20"/>
        <v>8.5845887062589027E-2</v>
      </c>
      <c r="IP30" s="27">
        <f t="shared" si="20"/>
        <v>4.443216892116849E-3</v>
      </c>
      <c r="IQ30" s="27">
        <f t="shared" si="20"/>
        <v>3.0285322529621447E-2</v>
      </c>
      <c r="IR30" s="27">
        <f t="shared" si="20"/>
        <v>5.8011224541134471E-3</v>
      </c>
      <c r="IS30" s="27">
        <f t="shared" si="20"/>
        <v>5.5964107004976976E-3</v>
      </c>
      <c r="IT30" s="27">
        <f t="shared" si="20"/>
        <v>1.5086773098691979E-2</v>
      </c>
      <c r="IU30" s="27">
        <f t="shared" si="20"/>
        <v>7.0095161122617655E-2</v>
      </c>
      <c r="IV30" s="27">
        <f t="shared" si="20"/>
        <v>9.4720578445927323E-2</v>
      </c>
      <c r="IW30" s="27">
        <f t="shared" si="20"/>
        <v>1.5252732610042952E-2</v>
      </c>
    </row>
    <row r="31" spans="1:257">
      <c r="A31" s="21">
        <v>29</v>
      </c>
      <c r="B31" s="19" t="s">
        <v>173</v>
      </c>
      <c r="C31" s="22" t="s">
        <v>175</v>
      </c>
      <c r="D31" s="19">
        <v>1</v>
      </c>
      <c r="E31" s="19">
        <v>14</v>
      </c>
      <c r="G31" s="23">
        <v>41218</v>
      </c>
      <c r="H31" s="24">
        <v>0.75144675925925919</v>
      </c>
      <c r="I31" s="24"/>
      <c r="J31" s="25">
        <v>29.3</v>
      </c>
      <c r="K31" s="25">
        <v>-46.234000000000002</v>
      </c>
      <c r="L31" s="25">
        <v>10.457000000000001</v>
      </c>
      <c r="M31" s="26">
        <f t="shared" si="5"/>
        <v>197.32572402229715</v>
      </c>
      <c r="O31" s="26">
        <v>43.259594139999997</v>
      </c>
      <c r="P31" s="26">
        <v>8.3438553599999992</v>
      </c>
      <c r="Q31" s="26">
        <v>0.76416841999999996</v>
      </c>
      <c r="R31" s="26">
        <v>2.0461839999999999E-2</v>
      </c>
      <c r="S31" s="26">
        <v>0.19565763</v>
      </c>
      <c r="T31" s="26">
        <v>33.710159499999996</v>
      </c>
      <c r="U31" s="26">
        <v>0.99166463999999999</v>
      </c>
      <c r="V31" s="26">
        <v>5.8255025099999997</v>
      </c>
      <c r="W31" s="26">
        <v>2.5479431999999997</v>
      </c>
      <c r="X31" s="26">
        <v>1.60004039</v>
      </c>
      <c r="Y31" s="26">
        <v>6.2639719999999996E-2</v>
      </c>
      <c r="Z31" s="26">
        <v>0.59899999999999998</v>
      </c>
      <c r="AA31" s="26">
        <v>0.45300000000000001</v>
      </c>
      <c r="AB31" s="26">
        <f t="shared" si="21"/>
        <v>98.373687349999997</v>
      </c>
      <c r="AC31" s="26">
        <f t="shared" si="22"/>
        <v>0.25222230819437425</v>
      </c>
      <c r="AD31" s="26">
        <f t="shared" si="6"/>
        <v>0.10221543048300294</v>
      </c>
      <c r="AE31" s="26">
        <f t="shared" si="7"/>
        <v>98.019249611322621</v>
      </c>
      <c r="AG31" s="25">
        <v>75.444999999999993</v>
      </c>
      <c r="AH31" s="25">
        <v>19.068999999999999</v>
      </c>
      <c r="AI31" s="25">
        <v>0.73509999999999998</v>
      </c>
      <c r="AJ31" s="25">
        <v>3.4200000000000001E-2</v>
      </c>
      <c r="AK31" s="25">
        <v>0.2324</v>
      </c>
      <c r="AL31" s="25">
        <v>45.125999999999998</v>
      </c>
      <c r="AM31" s="25">
        <v>2.9232999999999998</v>
      </c>
      <c r="AN31" s="25">
        <v>7.6909999999999998</v>
      </c>
      <c r="AO31" s="25">
        <v>10.702999999999999</v>
      </c>
      <c r="AP31" s="25">
        <v>9.8610000000000007</v>
      </c>
      <c r="AQ31" s="25">
        <v>0.44040000000000001</v>
      </c>
      <c r="AR31" s="25">
        <v>7.2676999999999996</v>
      </c>
      <c r="AS31" s="25">
        <v>23.336200000000002</v>
      </c>
      <c r="AU31" s="26">
        <v>40.686799999999998</v>
      </c>
      <c r="AV31" s="26">
        <v>6.9888000000000003</v>
      </c>
      <c r="AW31" s="26">
        <v>0.72589999999999999</v>
      </c>
      <c r="AX31" s="26">
        <v>2.07E-2</v>
      </c>
      <c r="AY31" s="26">
        <v>0.1915</v>
      </c>
      <c r="AZ31" s="26">
        <v>31.818300000000001</v>
      </c>
      <c r="BA31" s="26">
        <v>0.96560000000000001</v>
      </c>
      <c r="BB31" s="26">
        <v>4.4062000000000001</v>
      </c>
      <c r="BC31" s="26">
        <v>2.6282000000000001</v>
      </c>
      <c r="BD31" s="26">
        <v>1.1508</v>
      </c>
      <c r="BE31" s="26">
        <v>6.5699999999999995E-2</v>
      </c>
      <c r="BF31" s="26">
        <v>0.65559999999999996</v>
      </c>
      <c r="BG31" s="26">
        <v>0.4667</v>
      </c>
      <c r="BI31" s="27">
        <f t="shared" si="8"/>
        <v>1.0632341235978253</v>
      </c>
      <c r="BJ31" s="27">
        <f t="shared" si="8"/>
        <v>1.1938895604395603</v>
      </c>
      <c r="BK31" s="27">
        <f t="shared" si="8"/>
        <v>1.0527185838269735</v>
      </c>
      <c r="BL31" s="27">
        <f t="shared" si="8"/>
        <v>0.98849468599033807</v>
      </c>
      <c r="BM31" s="27">
        <f t="shared" si="8"/>
        <v>1.0217108616187989</v>
      </c>
      <c r="BN31" s="27">
        <f t="shared" si="8"/>
        <v>1.0594582205837519</v>
      </c>
      <c r="BO31" s="27">
        <f t="shared" si="8"/>
        <v>1.0269932062966032</v>
      </c>
      <c r="BP31" s="27">
        <f t="shared" si="8"/>
        <v>1.3221148631473831</v>
      </c>
      <c r="BQ31" s="27">
        <f t="shared" si="8"/>
        <v>0.96946320675747644</v>
      </c>
      <c r="BR31" s="27">
        <f t="shared" si="8"/>
        <v>1.3903722540841152</v>
      </c>
      <c r="BS31" s="27">
        <f t="shared" si="8"/>
        <v>0.95342039573820403</v>
      </c>
      <c r="BT31" s="27">
        <f t="shared" si="8"/>
        <v>0.91366687004270897</v>
      </c>
      <c r="BU31" s="27">
        <f t="shared" si="8"/>
        <v>0.97064495393186201</v>
      </c>
      <c r="BW31" s="19">
        <v>423022</v>
      </c>
      <c r="BX31" s="19">
        <v>73686.8</v>
      </c>
      <c r="BY31" s="19">
        <v>13999.3</v>
      </c>
      <c r="BZ31" s="19">
        <v>59.8</v>
      </c>
      <c r="CA31" s="19">
        <v>352.4</v>
      </c>
      <c r="CB31" s="19">
        <v>56831.8</v>
      </c>
      <c r="CC31" s="19">
        <v>1429.5</v>
      </c>
      <c r="CD31" s="19">
        <v>34504.699999999997</v>
      </c>
      <c r="CE31" s="19">
        <v>60794.6</v>
      </c>
      <c r="CF31" s="19">
        <v>4936.8</v>
      </c>
      <c r="CG31" s="19">
        <v>1306.5</v>
      </c>
      <c r="CH31" s="19">
        <v>226.1</v>
      </c>
      <c r="CI31" s="19">
        <v>8228.1</v>
      </c>
      <c r="CK31" s="19">
        <f t="shared" si="23"/>
        <v>426298.05714285717</v>
      </c>
      <c r="CL31" s="19">
        <f t="shared" si="23"/>
        <v>74992.760784313723</v>
      </c>
      <c r="CM31" s="19">
        <f t="shared" si="23"/>
        <v>20320.829787234041</v>
      </c>
      <c r="CN31" s="19">
        <f t="shared" si="23"/>
        <v>400.55</v>
      </c>
      <c r="CO31" s="19">
        <f t="shared" si="23"/>
        <v>571.58936170212769</v>
      </c>
      <c r="CP31" s="19">
        <f t="shared" si="23"/>
        <v>57212.871929824563</v>
      </c>
      <c r="CQ31" s="19">
        <f t="shared" si="23"/>
        <v>1667.2</v>
      </c>
      <c r="CR31" s="19">
        <f t="shared" si="23"/>
        <v>35182.85</v>
      </c>
      <c r="CS31" s="19">
        <f t="shared" si="23"/>
        <v>64674.25</v>
      </c>
      <c r="CT31" s="19">
        <f t="shared" si="23"/>
        <v>5250.95</v>
      </c>
      <c r="CU31" s="19">
        <f t="shared" si="23"/>
        <v>3043.6047619047622</v>
      </c>
      <c r="CV31" s="19">
        <f t="shared" si="23"/>
        <v>341.34444444444443</v>
      </c>
      <c r="CW31" s="19">
        <f t="shared" si="23"/>
        <v>9388.3000000000011</v>
      </c>
      <c r="CY31" s="19">
        <v>3922.9</v>
      </c>
      <c r="CZ31" s="19">
        <v>1422.9</v>
      </c>
      <c r="DA31" s="19">
        <v>6712.1</v>
      </c>
      <c r="DB31" s="19">
        <v>372.3</v>
      </c>
      <c r="DC31" s="19">
        <v>216.1</v>
      </c>
      <c r="DD31" s="19">
        <v>392.3</v>
      </c>
      <c r="DE31" s="19">
        <v>279.3</v>
      </c>
      <c r="DF31" s="19">
        <v>794.5</v>
      </c>
      <c r="DG31" s="19">
        <v>3979.4</v>
      </c>
      <c r="DH31" s="19">
        <v>359</v>
      </c>
      <c r="DI31" s="19">
        <v>1954.8</v>
      </c>
      <c r="DJ31" s="19">
        <v>126.3</v>
      </c>
      <c r="DK31" s="19">
        <v>1283.2</v>
      </c>
      <c r="DM31" s="19">
        <v>2413.6</v>
      </c>
      <c r="DN31" s="19">
        <v>1163.5999999999999</v>
      </c>
      <c r="DO31" s="19">
        <v>5877.7</v>
      </c>
      <c r="DP31" s="19">
        <v>309.2</v>
      </c>
      <c r="DQ31" s="19">
        <v>222.7</v>
      </c>
      <c r="DR31" s="19">
        <v>372.3</v>
      </c>
      <c r="DS31" s="19">
        <v>196.1</v>
      </c>
      <c r="DT31" s="19">
        <v>561.79999999999995</v>
      </c>
      <c r="DU31" s="19">
        <v>3779.9</v>
      </c>
      <c r="DV31" s="19">
        <v>269.3</v>
      </c>
      <c r="DW31" s="19">
        <v>1539.2</v>
      </c>
      <c r="DX31" s="19">
        <v>106.4</v>
      </c>
      <c r="DY31" s="19">
        <v>1037.2</v>
      </c>
      <c r="EA31" s="19">
        <f t="shared" si="24"/>
        <v>3276.0571428571429</v>
      </c>
      <c r="EB31" s="19">
        <f t="shared" si="24"/>
        <v>1305.9607843137255</v>
      </c>
      <c r="EC31" s="19">
        <f t="shared" si="24"/>
        <v>6321.5297872340425</v>
      </c>
      <c r="ED31" s="19">
        <f t="shared" si="24"/>
        <v>340.75</v>
      </c>
      <c r="EE31" s="19">
        <f t="shared" si="24"/>
        <v>219.18936170212766</v>
      </c>
      <c r="EF31" s="19">
        <f t="shared" si="24"/>
        <v>381.07192982456144</v>
      </c>
      <c r="EG31" s="19">
        <f t="shared" si="24"/>
        <v>237.7</v>
      </c>
      <c r="EH31" s="19">
        <f t="shared" si="24"/>
        <v>678.15</v>
      </c>
      <c r="EI31" s="19">
        <f t="shared" si="24"/>
        <v>3879.65</v>
      </c>
      <c r="EJ31" s="19">
        <f t="shared" si="24"/>
        <v>314.14999999999998</v>
      </c>
      <c r="EK31" s="19">
        <f t="shared" si="24"/>
        <v>1737.104761904762</v>
      </c>
      <c r="EL31" s="19">
        <f t="shared" si="24"/>
        <v>115.24444444444444</v>
      </c>
      <c r="EM31" s="19">
        <f t="shared" si="24"/>
        <v>1160.2</v>
      </c>
      <c r="EO31" s="26">
        <v>30.08</v>
      </c>
      <c r="EQ31" s="19">
        <v>10</v>
      </c>
      <c r="ER31" s="19">
        <v>30</v>
      </c>
      <c r="ES31" s="19">
        <v>20</v>
      </c>
      <c r="ET31" s="19">
        <v>50</v>
      </c>
      <c r="EU31" s="19">
        <v>30</v>
      </c>
      <c r="EV31" s="19">
        <v>30</v>
      </c>
      <c r="EW31" s="19">
        <v>30</v>
      </c>
      <c r="EX31" s="19">
        <v>30</v>
      </c>
      <c r="EY31" s="19">
        <v>20</v>
      </c>
      <c r="EZ31" s="19">
        <v>30</v>
      </c>
      <c r="FA31" s="19">
        <v>20</v>
      </c>
      <c r="FB31" s="19">
        <v>30</v>
      </c>
      <c r="FC31" s="19">
        <v>20</v>
      </c>
      <c r="FE31" s="25">
        <v>2.1</v>
      </c>
      <c r="FF31" s="25">
        <v>2.2999999999999998</v>
      </c>
      <c r="FG31" s="25">
        <v>2.2000000000000002</v>
      </c>
      <c r="FH31" s="25">
        <v>2.8</v>
      </c>
      <c r="FI31" s="25">
        <v>2.2000000000000002</v>
      </c>
      <c r="FJ31" s="25">
        <v>3.2</v>
      </c>
      <c r="FK31" s="25">
        <v>2.5</v>
      </c>
      <c r="FL31" s="25">
        <v>2.8</v>
      </c>
      <c r="FM31" s="25">
        <v>2.2000000000000002</v>
      </c>
      <c r="FN31" s="25">
        <v>2.8</v>
      </c>
      <c r="FO31" s="25">
        <v>2.2000000000000002</v>
      </c>
      <c r="FP31" s="25">
        <v>3.5</v>
      </c>
      <c r="FQ31" s="25">
        <v>2.2000000000000002</v>
      </c>
      <c r="FR31" s="25"/>
      <c r="FS31" s="25">
        <v>2.8</v>
      </c>
      <c r="FT31" s="25">
        <v>2.8</v>
      </c>
      <c r="FU31" s="25">
        <v>2.5</v>
      </c>
      <c r="FV31" s="25">
        <v>2.8</v>
      </c>
      <c r="FW31" s="25">
        <v>2.5</v>
      </c>
      <c r="FX31" s="25">
        <v>2.5</v>
      </c>
      <c r="FY31" s="25">
        <v>2.5</v>
      </c>
      <c r="FZ31" s="25">
        <v>2.8</v>
      </c>
      <c r="GA31" s="25">
        <v>2.2000000000000002</v>
      </c>
      <c r="GB31" s="25">
        <v>2.8</v>
      </c>
      <c r="GC31" s="25">
        <v>2</v>
      </c>
      <c r="GD31" s="25">
        <v>2.8</v>
      </c>
      <c r="GE31" s="25">
        <v>2.2000000000000002</v>
      </c>
      <c r="GG31" s="28">
        <v>560706</v>
      </c>
      <c r="GH31" s="28">
        <v>386426.8</v>
      </c>
      <c r="GI31" s="28">
        <v>1904278.9</v>
      </c>
      <c r="GJ31" s="28">
        <v>136666</v>
      </c>
      <c r="GK31" s="28">
        <v>151055.4</v>
      </c>
      <c r="GL31" s="28">
        <v>125939.4</v>
      </c>
      <c r="GM31" s="28">
        <v>48865.4</v>
      </c>
      <c r="GN31" s="28">
        <v>448639.5</v>
      </c>
      <c r="GO31" s="28">
        <v>568018.30000000005</v>
      </c>
      <c r="GP31" s="28">
        <v>50075.9</v>
      </c>
      <c r="GQ31" s="28">
        <v>296729</v>
      </c>
      <c r="GR31" s="28">
        <v>3095.5</v>
      </c>
      <c r="GS31" s="28">
        <v>35263.800000000003</v>
      </c>
      <c r="GU31" s="26">
        <v>25.21</v>
      </c>
      <c r="GV31" s="26">
        <v>19.399999999999999</v>
      </c>
      <c r="GW31" s="26">
        <v>59.19</v>
      </c>
      <c r="GX31" s="26">
        <v>41.39</v>
      </c>
      <c r="GY31" s="26">
        <v>56.02</v>
      </c>
      <c r="GZ31" s="26">
        <v>54.81</v>
      </c>
      <c r="HA31" s="26">
        <v>25.58</v>
      </c>
      <c r="HB31" s="26">
        <v>34.549999999999997</v>
      </c>
      <c r="HC31" s="26">
        <v>17.55</v>
      </c>
      <c r="HD31" s="26">
        <v>8.66</v>
      </c>
      <c r="HE31" s="26">
        <v>12.39</v>
      </c>
      <c r="HF31" s="26">
        <v>9.02</v>
      </c>
      <c r="HG31" s="26">
        <v>2</v>
      </c>
      <c r="HI31" s="27">
        <f t="shared" si="25"/>
        <v>2.1166040339884527E-2</v>
      </c>
      <c r="HJ31" s="27">
        <f t="shared" si="25"/>
        <v>9.6738739283153529E-3</v>
      </c>
      <c r="HK31" s="27">
        <f t="shared" si="25"/>
        <v>1.4230609697545653E-2</v>
      </c>
      <c r="HL31" s="27">
        <f t="shared" si="25"/>
        <v>1.9117871955796915E-2</v>
      </c>
      <c r="HM31" s="27">
        <f t="shared" si="25"/>
        <v>2.5054244121749898E-2</v>
      </c>
      <c r="HN31" s="27">
        <f t="shared" si="25"/>
        <v>4.0199643917136096E-2</v>
      </c>
      <c r="HO31" s="27">
        <f t="shared" si="25"/>
        <v>3.7018426332092763E-2</v>
      </c>
      <c r="HP31" s="27">
        <f t="shared" si="25"/>
        <v>1.1841843674733192E-2</v>
      </c>
      <c r="HQ31" s="27">
        <f t="shared" si="25"/>
        <v>1.0205275586492495E-2</v>
      </c>
      <c r="HR31" s="27">
        <f t="shared" si="25"/>
        <v>1.9033798278108374E-2</v>
      </c>
      <c r="HS31" s="27">
        <f t="shared" si="25"/>
        <v>9.0759291248157063E-3</v>
      </c>
      <c r="HT31" s="27">
        <f t="shared" si="25"/>
        <v>0.12764691268001885</v>
      </c>
      <c r="HU31" s="27">
        <f t="shared" si="25"/>
        <v>1.0256756762142097E-2</v>
      </c>
      <c r="HW31" s="27">
        <f t="shared" si="9"/>
        <v>4.5280510099114969E-2</v>
      </c>
      <c r="HX31" s="27">
        <f t="shared" si="10"/>
        <v>1.827878478755186E-2</v>
      </c>
      <c r="HY31" s="27">
        <f t="shared" si="11"/>
        <v>2.3743772280354923E-2</v>
      </c>
      <c r="HZ31" s="27">
        <f t="shared" si="12"/>
        <v>2.7942681650592771E-2</v>
      </c>
      <c r="IA31" s="27">
        <f t="shared" si="13"/>
        <v>3.6857298527506278E-2</v>
      </c>
      <c r="IB31" s="27">
        <f t="shared" si="14"/>
        <v>5.1716841899395585E-2</v>
      </c>
      <c r="IC31" s="27">
        <f t="shared" si="15"/>
        <v>4.7798192079998171E-2</v>
      </c>
      <c r="ID31" s="27">
        <f t="shared" si="16"/>
        <v>1.9637329365810054E-2</v>
      </c>
      <c r="IE31" s="27">
        <f t="shared" si="17"/>
        <v>1.4279221600620298E-2</v>
      </c>
      <c r="IF31" s="27">
        <f t="shared" si="18"/>
        <v>2.5656989064941745E-2</v>
      </c>
      <c r="IG31" s="27">
        <f t="shared" si="19"/>
        <v>1.0932864223752999E-2</v>
      </c>
      <c r="IH31" s="27"/>
      <c r="II31" s="27"/>
      <c r="IK31" s="27">
        <f t="shared" si="26"/>
        <v>2.8249917346041247E-3</v>
      </c>
      <c r="IL31" s="27">
        <f t="shared" si="20"/>
        <v>3.9461118460039635E-3</v>
      </c>
      <c r="IM31" s="27">
        <f t="shared" si="20"/>
        <v>1.5032323332334049E-2</v>
      </c>
      <c r="IN31" s="27">
        <f t="shared" si="20"/>
        <v>0.37125464658522567</v>
      </c>
      <c r="IO31" s="27">
        <f t="shared" si="20"/>
        <v>8.4002467795494432E-2</v>
      </c>
      <c r="IP31" s="27">
        <f t="shared" si="20"/>
        <v>4.4452629377466435E-3</v>
      </c>
      <c r="IQ31" s="27">
        <f t="shared" si="20"/>
        <v>3.2140482180814042E-2</v>
      </c>
      <c r="IR31" s="27">
        <f t="shared" si="20"/>
        <v>5.7774127939602847E-3</v>
      </c>
      <c r="IS31" s="27">
        <f t="shared" si="20"/>
        <v>5.5526099140695701E-3</v>
      </c>
      <c r="IT31" s="27">
        <f t="shared" si="20"/>
        <v>1.5907114589323319E-2</v>
      </c>
      <c r="IU31" s="27">
        <f t="shared" si="20"/>
        <v>6.8231175038117944E-2</v>
      </c>
      <c r="IV31" s="27">
        <f t="shared" si="20"/>
        <v>9.9486136071426715E-2</v>
      </c>
      <c r="IW31" s="27">
        <f t="shared" si="20"/>
        <v>1.6093180360873299E-2</v>
      </c>
    </row>
    <row r="32" spans="1:257">
      <c r="A32" s="21">
        <v>30</v>
      </c>
      <c r="B32" s="19" t="s">
        <v>173</v>
      </c>
      <c r="C32" s="22" t="s">
        <v>175</v>
      </c>
      <c r="D32" s="19">
        <v>1</v>
      </c>
      <c r="E32" s="19">
        <v>15</v>
      </c>
      <c r="G32" s="23">
        <v>41218</v>
      </c>
      <c r="H32" s="24">
        <v>0.75446759259259266</v>
      </c>
      <c r="I32" s="24"/>
      <c r="J32" s="25">
        <v>29.306999999999999</v>
      </c>
      <c r="K32" s="25">
        <v>-46.235999999999997</v>
      </c>
      <c r="L32" s="25">
        <v>10.457000000000001</v>
      </c>
      <c r="M32" s="26">
        <f t="shared" si="5"/>
        <v>204.60583391157436</v>
      </c>
      <c r="O32" s="26">
        <v>45.927351120000004</v>
      </c>
      <c r="P32" s="26">
        <v>4.8974803199999997</v>
      </c>
      <c r="Q32" s="26">
        <v>0.43547588999999998</v>
      </c>
      <c r="R32" s="26">
        <v>1.3154040000000001E-2</v>
      </c>
      <c r="S32" s="26">
        <v>9.7093259999999987E-2</v>
      </c>
      <c r="T32" s="26">
        <v>35.193494000000008</v>
      </c>
      <c r="U32" s="26">
        <v>0.92452067999999987</v>
      </c>
      <c r="V32" s="26">
        <v>6.98463324</v>
      </c>
      <c r="W32" s="26">
        <v>1.3726151999999998</v>
      </c>
      <c r="X32" s="26">
        <v>1.0244572000000001</v>
      </c>
      <c r="Y32" s="26">
        <v>2.8910640000000001E-2</v>
      </c>
      <c r="Z32" s="26">
        <v>0.47699999999999998</v>
      </c>
      <c r="AA32" s="26">
        <v>0.27599999999999997</v>
      </c>
      <c r="AB32" s="26">
        <f t="shared" si="21"/>
        <v>97.652185590000016</v>
      </c>
      <c r="AC32" s="26">
        <f t="shared" si="22"/>
        <v>0.20085148749368367</v>
      </c>
      <c r="AD32" s="26">
        <f t="shared" si="6"/>
        <v>6.2276951022756752E-2</v>
      </c>
      <c r="AE32" s="26">
        <f t="shared" si="7"/>
        <v>97.389057151483584</v>
      </c>
      <c r="AG32" s="25">
        <v>80.667000000000002</v>
      </c>
      <c r="AH32" s="25">
        <v>11.087999999999999</v>
      </c>
      <c r="AI32" s="25">
        <v>0.42</v>
      </c>
      <c r="AJ32" s="25">
        <v>2.1499999999999998E-2</v>
      </c>
      <c r="AK32" s="25">
        <v>0.11609999999999999</v>
      </c>
      <c r="AL32" s="25">
        <v>47.125999999999998</v>
      </c>
      <c r="AM32" s="25">
        <v>2.7238000000000002</v>
      </c>
      <c r="AN32" s="25">
        <v>9.1829999999999998</v>
      </c>
      <c r="AO32" s="25">
        <v>5.7601000000000004</v>
      </c>
      <c r="AP32" s="25">
        <v>6.2415000000000003</v>
      </c>
      <c r="AQ32" s="25">
        <v>0.1968</v>
      </c>
      <c r="AR32" s="25">
        <v>5.8395999999999999</v>
      </c>
      <c r="AS32" s="25">
        <v>14.1821</v>
      </c>
      <c r="AU32" s="26">
        <v>43.503</v>
      </c>
      <c r="AV32" s="26">
        <v>4.0636999999999999</v>
      </c>
      <c r="AW32" s="26">
        <v>0.4148</v>
      </c>
      <c r="AX32" s="26">
        <v>1.2999999999999999E-2</v>
      </c>
      <c r="AY32" s="26">
        <v>9.5699999999999993E-2</v>
      </c>
      <c r="AZ32" s="26">
        <v>33.228499999999997</v>
      </c>
      <c r="BA32" s="26">
        <v>0.89970000000000006</v>
      </c>
      <c r="BB32" s="26">
        <v>5.2609000000000004</v>
      </c>
      <c r="BC32" s="26">
        <v>1.4145000000000001</v>
      </c>
      <c r="BD32" s="26">
        <v>0.72840000000000005</v>
      </c>
      <c r="BE32" s="26">
        <v>2.9399999999999999E-2</v>
      </c>
      <c r="BF32" s="26">
        <v>0.52669999999999995</v>
      </c>
      <c r="BG32" s="26">
        <v>0.28360000000000002</v>
      </c>
      <c r="BI32" s="27">
        <f t="shared" si="8"/>
        <v>1.0557283663195642</v>
      </c>
      <c r="BJ32" s="27">
        <f t="shared" si="8"/>
        <v>1.205177626301154</v>
      </c>
      <c r="BK32" s="27">
        <f t="shared" si="8"/>
        <v>1.0498454435872708</v>
      </c>
      <c r="BL32" s="27">
        <f t="shared" si="8"/>
        <v>1.0118492307692308</v>
      </c>
      <c r="BM32" s="27">
        <f t="shared" si="8"/>
        <v>1.0145586206896551</v>
      </c>
      <c r="BN32" s="27">
        <f t="shared" si="8"/>
        <v>1.0591358020975974</v>
      </c>
      <c r="BO32" s="27">
        <f t="shared" si="8"/>
        <v>1.0275877292430808</v>
      </c>
      <c r="BP32" s="27">
        <f t="shared" si="8"/>
        <v>1.3276498773974035</v>
      </c>
      <c r="BQ32" s="27">
        <f t="shared" si="8"/>
        <v>0.97038897136797431</v>
      </c>
      <c r="BR32" s="27">
        <f t="shared" si="8"/>
        <v>1.4064486545853927</v>
      </c>
      <c r="BS32" s="27">
        <f t="shared" si="8"/>
        <v>0.98335510204081644</v>
      </c>
      <c r="BT32" s="27">
        <f t="shared" si="8"/>
        <v>0.90563888361496114</v>
      </c>
      <c r="BU32" s="27">
        <f t="shared" si="8"/>
        <v>0.97320169252468247</v>
      </c>
      <c r="BW32" s="19">
        <v>452303.9</v>
      </c>
      <c r="BX32" s="19">
        <v>42849.1</v>
      </c>
      <c r="BY32" s="19">
        <v>7998.7</v>
      </c>
      <c r="BZ32" s="19">
        <v>36.6</v>
      </c>
      <c r="CA32" s="19">
        <v>176.2</v>
      </c>
      <c r="CB32" s="19">
        <v>59351.7</v>
      </c>
      <c r="CC32" s="19">
        <v>1329.8</v>
      </c>
      <c r="CD32" s="19">
        <v>41200.1</v>
      </c>
      <c r="CE32" s="19">
        <v>32719.4</v>
      </c>
      <c r="CF32" s="19">
        <v>3125</v>
      </c>
      <c r="CG32" s="19">
        <v>585.1</v>
      </c>
      <c r="CH32" s="19">
        <v>179.5</v>
      </c>
      <c r="CI32" s="19">
        <v>5000</v>
      </c>
      <c r="CK32" s="19">
        <f t="shared" si="23"/>
        <v>455527.68571428576</v>
      </c>
      <c r="CL32" s="19">
        <f t="shared" si="23"/>
        <v>44071.690196078431</v>
      </c>
      <c r="CM32" s="19">
        <f t="shared" si="23"/>
        <v>14630.682978723406</v>
      </c>
      <c r="CN32" s="19">
        <f t="shared" si="23"/>
        <v>365.70000000000005</v>
      </c>
      <c r="CO32" s="19">
        <f t="shared" si="23"/>
        <v>414.2191489361702</v>
      </c>
      <c r="CP32" s="19">
        <f t="shared" si="23"/>
        <v>59694.047368421052</v>
      </c>
      <c r="CQ32" s="19">
        <f t="shared" si="23"/>
        <v>1530.8999999999999</v>
      </c>
      <c r="CR32" s="19">
        <f t="shared" si="23"/>
        <v>41918.15</v>
      </c>
      <c r="CS32" s="19">
        <f t="shared" si="23"/>
        <v>36742</v>
      </c>
      <c r="CT32" s="19">
        <f t="shared" si="23"/>
        <v>3417.55</v>
      </c>
      <c r="CU32" s="19">
        <f t="shared" si="23"/>
        <v>2331.5476190476193</v>
      </c>
      <c r="CV32" s="19">
        <f t="shared" si="23"/>
        <v>302.5</v>
      </c>
      <c r="CW32" s="19">
        <f t="shared" si="23"/>
        <v>6083.8</v>
      </c>
      <c r="CY32" s="19">
        <v>3776.6</v>
      </c>
      <c r="CZ32" s="19">
        <v>1429.5</v>
      </c>
      <c r="DA32" s="19">
        <v>6895</v>
      </c>
      <c r="DB32" s="19">
        <v>339.1</v>
      </c>
      <c r="DC32" s="19">
        <v>242.7</v>
      </c>
      <c r="DD32" s="19">
        <v>389</v>
      </c>
      <c r="DE32" s="19">
        <v>206.1</v>
      </c>
      <c r="DF32" s="19">
        <v>887.6</v>
      </c>
      <c r="DG32" s="19">
        <v>4262</v>
      </c>
      <c r="DH32" s="19">
        <v>315.8</v>
      </c>
      <c r="DI32" s="19">
        <v>1758.6</v>
      </c>
      <c r="DJ32" s="19">
        <v>123</v>
      </c>
      <c r="DK32" s="19">
        <v>1176.9000000000001</v>
      </c>
      <c r="DM32" s="19">
        <v>2486.6999999999998</v>
      </c>
      <c r="DN32" s="19">
        <v>970.7</v>
      </c>
      <c r="DO32" s="19">
        <v>6333.1</v>
      </c>
      <c r="DP32" s="19">
        <v>319.10000000000002</v>
      </c>
      <c r="DQ32" s="19">
        <v>232.7</v>
      </c>
      <c r="DR32" s="19">
        <v>305.89999999999998</v>
      </c>
      <c r="DS32" s="19">
        <v>196.1</v>
      </c>
      <c r="DT32" s="19">
        <v>548.5</v>
      </c>
      <c r="DU32" s="19">
        <v>3783.2</v>
      </c>
      <c r="DV32" s="19">
        <v>269.3</v>
      </c>
      <c r="DW32" s="19">
        <v>1735.4</v>
      </c>
      <c r="DX32" s="19">
        <v>123</v>
      </c>
      <c r="DY32" s="19">
        <v>990.7</v>
      </c>
      <c r="EA32" s="19">
        <f t="shared" si="24"/>
        <v>3223.7857142857142</v>
      </c>
      <c r="EB32" s="19">
        <f t="shared" si="24"/>
        <v>1222.5901960784313</v>
      </c>
      <c r="EC32" s="19">
        <f t="shared" si="24"/>
        <v>6631.9829787234048</v>
      </c>
      <c r="ED32" s="19">
        <f t="shared" si="24"/>
        <v>329.1</v>
      </c>
      <c r="EE32" s="19">
        <f t="shared" si="24"/>
        <v>238.01914893617021</v>
      </c>
      <c r="EF32" s="19">
        <f t="shared" si="24"/>
        <v>342.34736842105264</v>
      </c>
      <c r="EG32" s="19">
        <f t="shared" si="24"/>
        <v>201.1</v>
      </c>
      <c r="EH32" s="19">
        <f t="shared" si="24"/>
        <v>718.05</v>
      </c>
      <c r="EI32" s="19">
        <f t="shared" si="24"/>
        <v>4022.6</v>
      </c>
      <c r="EJ32" s="19">
        <f t="shared" si="24"/>
        <v>292.55</v>
      </c>
      <c r="EK32" s="19">
        <f t="shared" si="24"/>
        <v>1746.4476190476191</v>
      </c>
      <c r="EL32" s="19">
        <f t="shared" si="24"/>
        <v>123</v>
      </c>
      <c r="EM32" s="19">
        <f t="shared" si="24"/>
        <v>1083.8000000000002</v>
      </c>
      <c r="EO32" s="26">
        <v>30.08</v>
      </c>
      <c r="EQ32" s="19">
        <v>10</v>
      </c>
      <c r="ER32" s="19">
        <v>30</v>
      </c>
      <c r="ES32" s="19">
        <v>20</v>
      </c>
      <c r="ET32" s="19">
        <v>50</v>
      </c>
      <c r="EU32" s="19">
        <v>30</v>
      </c>
      <c r="EV32" s="19">
        <v>30</v>
      </c>
      <c r="EW32" s="19">
        <v>30</v>
      </c>
      <c r="EX32" s="19">
        <v>30</v>
      </c>
      <c r="EY32" s="19">
        <v>20</v>
      </c>
      <c r="EZ32" s="19">
        <v>30</v>
      </c>
      <c r="FA32" s="19">
        <v>20</v>
      </c>
      <c r="FB32" s="19">
        <v>30</v>
      </c>
      <c r="FC32" s="19">
        <v>20</v>
      </c>
      <c r="FE32" s="25">
        <v>2.1</v>
      </c>
      <c r="FF32" s="25">
        <v>2.2999999999999998</v>
      </c>
      <c r="FG32" s="25">
        <v>2.2000000000000002</v>
      </c>
      <c r="FH32" s="25">
        <v>2.8</v>
      </c>
      <c r="FI32" s="25">
        <v>2.2000000000000002</v>
      </c>
      <c r="FJ32" s="25">
        <v>3.2</v>
      </c>
      <c r="FK32" s="25">
        <v>2.5</v>
      </c>
      <c r="FL32" s="25">
        <v>2.8</v>
      </c>
      <c r="FM32" s="25">
        <v>2.2000000000000002</v>
      </c>
      <c r="FN32" s="25">
        <v>2.8</v>
      </c>
      <c r="FO32" s="25">
        <v>2.2000000000000002</v>
      </c>
      <c r="FP32" s="25">
        <v>3.5</v>
      </c>
      <c r="FQ32" s="25">
        <v>2.2000000000000002</v>
      </c>
      <c r="FR32" s="25"/>
      <c r="FS32" s="25">
        <v>2.8</v>
      </c>
      <c r="FT32" s="25">
        <v>2.8</v>
      </c>
      <c r="FU32" s="25">
        <v>2.5</v>
      </c>
      <c r="FV32" s="25">
        <v>2.8</v>
      </c>
      <c r="FW32" s="25">
        <v>2.5</v>
      </c>
      <c r="FX32" s="25">
        <v>2.5</v>
      </c>
      <c r="FY32" s="25">
        <v>2.5</v>
      </c>
      <c r="FZ32" s="25">
        <v>2.8</v>
      </c>
      <c r="GA32" s="25">
        <v>2.2000000000000002</v>
      </c>
      <c r="GB32" s="25">
        <v>2.8</v>
      </c>
      <c r="GC32" s="25">
        <v>2</v>
      </c>
      <c r="GD32" s="25">
        <v>2.8</v>
      </c>
      <c r="GE32" s="25">
        <v>2.2000000000000002</v>
      </c>
      <c r="GG32" s="28">
        <v>560706</v>
      </c>
      <c r="GH32" s="28">
        <v>386426.8</v>
      </c>
      <c r="GI32" s="28">
        <v>1904278.9</v>
      </c>
      <c r="GJ32" s="28">
        <v>136666</v>
      </c>
      <c r="GK32" s="28">
        <v>151055.4</v>
      </c>
      <c r="GL32" s="28">
        <v>125939.4</v>
      </c>
      <c r="GM32" s="28">
        <v>48865.4</v>
      </c>
      <c r="GN32" s="28">
        <v>448639.5</v>
      </c>
      <c r="GO32" s="28">
        <v>568018.30000000005</v>
      </c>
      <c r="GP32" s="28">
        <v>50075.9</v>
      </c>
      <c r="GQ32" s="28">
        <v>296729</v>
      </c>
      <c r="GR32" s="28">
        <v>3095.5</v>
      </c>
      <c r="GS32" s="28">
        <v>35263.800000000003</v>
      </c>
      <c r="GU32" s="26">
        <v>25.21</v>
      </c>
      <c r="GV32" s="26">
        <v>19.399999999999999</v>
      </c>
      <c r="GW32" s="26">
        <v>59.19</v>
      </c>
      <c r="GX32" s="26">
        <v>41.39</v>
      </c>
      <c r="GY32" s="26">
        <v>56.02</v>
      </c>
      <c r="GZ32" s="26">
        <v>54.81</v>
      </c>
      <c r="HA32" s="26">
        <v>25.58</v>
      </c>
      <c r="HB32" s="26">
        <v>34.549999999999997</v>
      </c>
      <c r="HC32" s="26">
        <v>17.55</v>
      </c>
      <c r="HD32" s="26">
        <v>8.66</v>
      </c>
      <c r="HE32" s="26">
        <v>12.39</v>
      </c>
      <c r="HF32" s="26">
        <v>9.02</v>
      </c>
      <c r="HG32" s="26">
        <v>2</v>
      </c>
      <c r="HI32" s="27">
        <f t="shared" si="25"/>
        <v>2.0848281040863781E-2</v>
      </c>
      <c r="HJ32" s="27">
        <f t="shared" si="25"/>
        <v>9.448496696810969E-3</v>
      </c>
      <c r="HK32" s="27">
        <f t="shared" si="25"/>
        <v>1.4536076254634918E-2</v>
      </c>
      <c r="HL32" s="27">
        <f t="shared" si="25"/>
        <v>1.9232113986676475E-2</v>
      </c>
      <c r="HM32" s="27">
        <f t="shared" si="25"/>
        <v>2.5925470863615643E-2</v>
      </c>
      <c r="HN32" s="27">
        <f t="shared" si="25"/>
        <v>3.8090795010778437E-2</v>
      </c>
      <c r="HO32" s="27">
        <f t="shared" si="25"/>
        <v>3.4069105890950496E-2</v>
      </c>
      <c r="HP32" s="27">
        <f t="shared" si="25"/>
        <v>1.2236244772305494E-2</v>
      </c>
      <c r="HQ32" s="27">
        <f t="shared" si="25"/>
        <v>1.0401510421376818E-2</v>
      </c>
      <c r="HR32" s="27">
        <f t="shared" si="25"/>
        <v>1.8580173750172402E-2</v>
      </c>
      <c r="HS32" s="27">
        <f t="shared" si="25"/>
        <v>9.3860272294868756E-3</v>
      </c>
      <c r="HT32" s="27">
        <f t="shared" si="25"/>
        <v>0.13071338300841925</v>
      </c>
      <c r="HU32" s="27">
        <f t="shared" si="25"/>
        <v>9.939411098587491E-3</v>
      </c>
      <c r="HW32" s="27">
        <f t="shared" si="9"/>
        <v>4.4600727630719886E-2</v>
      </c>
      <c r="HX32" s="27">
        <f t="shared" si="10"/>
        <v>1.7852934508624324E-2</v>
      </c>
      <c r="HY32" s="27">
        <f t="shared" si="11"/>
        <v>2.425344323085836E-2</v>
      </c>
      <c r="HZ32" s="27">
        <f t="shared" si="12"/>
        <v>2.8109657802926336E-2</v>
      </c>
      <c r="IA32" s="27">
        <f t="shared" si="13"/>
        <v>3.8138960187464974E-2</v>
      </c>
      <c r="IB32" s="27">
        <f t="shared" si="14"/>
        <v>4.9003807781366461E-2</v>
      </c>
      <c r="IC32" s="27">
        <f t="shared" si="15"/>
        <v>4.3990029526395275E-2</v>
      </c>
      <c r="ID32" s="27">
        <f t="shared" si="16"/>
        <v>2.0291364705914201E-2</v>
      </c>
      <c r="IE32" s="27">
        <f t="shared" si="17"/>
        <v>1.4553793381590444E-2</v>
      </c>
      <c r="IF32" s="27">
        <f t="shared" si="18"/>
        <v>2.5045516810019892E-2</v>
      </c>
      <c r="IG32" s="27">
        <f t="shared" si="19"/>
        <v>1.130640840063989E-2</v>
      </c>
      <c r="IH32" s="27"/>
      <c r="II32" s="27"/>
      <c r="IK32" s="27">
        <f t="shared" si="26"/>
        <v>2.7303573206603608E-3</v>
      </c>
      <c r="IL32" s="27">
        <f t="shared" si="20"/>
        <v>5.2285399937882695E-3</v>
      </c>
      <c r="IM32" s="27">
        <f t="shared" si="20"/>
        <v>2.3503662160368245E-2</v>
      </c>
      <c r="IN32" s="27">
        <f t="shared" si="20"/>
        <v>0.58725253660568855</v>
      </c>
      <c r="IO32" s="27">
        <f t="shared" si="20"/>
        <v>0.15258003162685513</v>
      </c>
      <c r="IP32" s="27">
        <f t="shared" si="20"/>
        <v>4.3458486363605149E-3</v>
      </c>
      <c r="IQ32" s="27">
        <f t="shared" si="20"/>
        <v>3.2944890765378938E-2</v>
      </c>
      <c r="IR32" s="27">
        <f t="shared" si="20"/>
        <v>5.2758377605450872E-3</v>
      </c>
      <c r="IS32" s="27">
        <f t="shared" si="20"/>
        <v>7.9557723532830936E-3</v>
      </c>
      <c r="IT32" s="27">
        <f t="shared" si="20"/>
        <v>2.051838822420389E-2</v>
      </c>
      <c r="IU32" s="27">
        <f t="shared" si="20"/>
        <v>0.14071465986820411</v>
      </c>
      <c r="IV32" s="27">
        <f t="shared" si="20"/>
        <v>0.12097225770933157</v>
      </c>
      <c r="IW32" s="27">
        <f t="shared" si="20"/>
        <v>2.18304637819761E-2</v>
      </c>
    </row>
    <row r="33" spans="1:257">
      <c r="A33" s="21">
        <v>31</v>
      </c>
      <c r="B33" s="19" t="s">
        <v>173</v>
      </c>
      <c r="C33" s="22" t="s">
        <v>175</v>
      </c>
      <c r="D33" s="19">
        <v>2</v>
      </c>
      <c r="E33" s="19">
        <v>1</v>
      </c>
      <c r="G33" s="23">
        <v>41218</v>
      </c>
      <c r="H33" s="24">
        <v>0.75749999999999995</v>
      </c>
      <c r="I33" s="24"/>
      <c r="J33" s="25">
        <v>29.248999999999999</v>
      </c>
      <c r="K33" s="25">
        <v>-46.259</v>
      </c>
      <c r="L33" s="25">
        <v>10.456</v>
      </c>
      <c r="M33" s="26"/>
      <c r="O33" s="26">
        <v>42.848840859999996</v>
      </c>
      <c r="P33" s="26">
        <v>9.1752177599999989</v>
      </c>
      <c r="Q33" s="26">
        <v>0.88263121</v>
      </c>
      <c r="R33" s="26">
        <v>3.0692760000000003E-2</v>
      </c>
      <c r="S33" s="26">
        <v>0.24420425999999998</v>
      </c>
      <c r="T33" s="26">
        <v>33.65484</v>
      </c>
      <c r="U33" s="26">
        <v>1.0368576899999999</v>
      </c>
      <c r="V33" s="26">
        <v>5.8603261800000004</v>
      </c>
      <c r="W33" s="26">
        <v>2.4541967999999996</v>
      </c>
      <c r="X33" s="26">
        <v>1.7806683699999999</v>
      </c>
      <c r="Y33" s="26">
        <v>5.7821280000000003E-2</v>
      </c>
      <c r="Z33" s="26">
        <v>0.46899999999999997</v>
      </c>
      <c r="AA33" s="26">
        <v>0.49699999999999994</v>
      </c>
      <c r="AB33" s="26">
        <f t="shared" si="21"/>
        <v>98.992297169999986</v>
      </c>
      <c r="AC33" s="26">
        <f t="shared" si="22"/>
        <v>0.19748290908708099</v>
      </c>
      <c r="AD33" s="26">
        <f t="shared" si="6"/>
        <v>0.11214364006634096</v>
      </c>
      <c r="AE33" s="26">
        <f t="shared" si="7"/>
        <v>98.682670620846565</v>
      </c>
      <c r="AG33" s="25">
        <v>74.519000000000005</v>
      </c>
      <c r="AH33" s="25">
        <v>20.986000000000001</v>
      </c>
      <c r="AI33" s="25">
        <v>0.84909999999999997</v>
      </c>
      <c r="AJ33" s="25">
        <v>5.0999999999999997E-2</v>
      </c>
      <c r="AK33" s="25">
        <v>0.29039999999999999</v>
      </c>
      <c r="AL33" s="25">
        <v>45.078000000000003</v>
      </c>
      <c r="AM33" s="25">
        <v>3.0594000000000001</v>
      </c>
      <c r="AN33" s="25">
        <v>7.7480000000000002</v>
      </c>
      <c r="AO33" s="25">
        <v>10.314</v>
      </c>
      <c r="AP33" s="25">
        <v>11.012</v>
      </c>
      <c r="AQ33" s="25">
        <v>0.40029999999999999</v>
      </c>
      <c r="AR33" s="25">
        <v>5.7083000000000004</v>
      </c>
      <c r="AS33" s="25">
        <v>25.6191</v>
      </c>
      <c r="AU33" s="26">
        <v>40.187399999999997</v>
      </c>
      <c r="AV33" s="26">
        <v>7.6913999999999998</v>
      </c>
      <c r="AW33" s="26">
        <v>0.83850000000000002</v>
      </c>
      <c r="AX33" s="26">
        <v>3.09E-2</v>
      </c>
      <c r="AY33" s="26">
        <v>0.23930000000000001</v>
      </c>
      <c r="AZ33" s="26">
        <v>31.784500000000001</v>
      </c>
      <c r="BA33" s="26">
        <v>1.0105</v>
      </c>
      <c r="BB33" s="26">
        <v>4.4387999999999996</v>
      </c>
      <c r="BC33" s="26">
        <v>2.5327000000000002</v>
      </c>
      <c r="BD33" s="26">
        <v>1.2850999999999999</v>
      </c>
      <c r="BE33" s="26">
        <v>5.9700000000000003E-2</v>
      </c>
      <c r="BF33" s="26">
        <v>0.51490000000000002</v>
      </c>
      <c r="BG33" s="26">
        <v>0.51239999999999997</v>
      </c>
      <c r="BI33" s="27">
        <f t="shared" si="8"/>
        <v>1.0662257538432445</v>
      </c>
      <c r="BJ33" s="27">
        <f t="shared" si="8"/>
        <v>1.1929190732506434</v>
      </c>
      <c r="BK33" s="27">
        <f t="shared" si="8"/>
        <v>1.0526311389385807</v>
      </c>
      <c r="BL33" s="27">
        <f t="shared" si="8"/>
        <v>0.99329320388349518</v>
      </c>
      <c r="BM33" s="27">
        <f t="shared" si="8"/>
        <v>1.0204941913915586</v>
      </c>
      <c r="BN33" s="27">
        <f t="shared" si="8"/>
        <v>1.0588444052918875</v>
      </c>
      <c r="BO33" s="27">
        <f t="shared" si="8"/>
        <v>1.026083809995052</v>
      </c>
      <c r="BP33" s="27">
        <f t="shared" si="8"/>
        <v>1.3202501081373346</v>
      </c>
      <c r="BQ33" s="27">
        <f t="shared" si="8"/>
        <v>0.9690041457732852</v>
      </c>
      <c r="BR33" s="27">
        <f t="shared" si="8"/>
        <v>1.3856263092366352</v>
      </c>
      <c r="BS33" s="27">
        <f t="shared" si="8"/>
        <v>0.9685306532663317</v>
      </c>
      <c r="BT33" s="27">
        <f t="shared" si="8"/>
        <v>0.91085647698582239</v>
      </c>
      <c r="BU33" s="27">
        <f t="shared" si="8"/>
        <v>0.9699453551912568</v>
      </c>
      <c r="BW33" s="19">
        <v>417829.1</v>
      </c>
      <c r="BX33" s="19">
        <v>81097.100000000006</v>
      </c>
      <c r="BY33" s="19">
        <v>16170.2</v>
      </c>
      <c r="BZ33" s="19">
        <v>86.4</v>
      </c>
      <c r="CA33" s="19">
        <v>442.1</v>
      </c>
      <c r="CB33" s="19">
        <v>56768.6</v>
      </c>
      <c r="CC33" s="19">
        <v>1496</v>
      </c>
      <c r="CD33" s="19">
        <v>34760.6</v>
      </c>
      <c r="CE33" s="19">
        <v>58583.8</v>
      </c>
      <c r="CF33" s="19">
        <v>5515.3</v>
      </c>
      <c r="CG33" s="19">
        <v>1186.8</v>
      </c>
      <c r="CH33" s="19">
        <v>176.2</v>
      </c>
      <c r="CI33" s="19">
        <v>9035.9</v>
      </c>
      <c r="CK33" s="19">
        <f t="shared" si="23"/>
        <v>421056.71428571426</v>
      </c>
      <c r="CL33" s="19">
        <f t="shared" si="23"/>
        <v>82453.796078431376</v>
      </c>
      <c r="CM33" s="19">
        <f t="shared" si="23"/>
        <v>22672.804255319148</v>
      </c>
      <c r="CN33" s="19">
        <f t="shared" si="23"/>
        <v>413.85</v>
      </c>
      <c r="CO33" s="19">
        <f t="shared" si="23"/>
        <v>668.9382978723404</v>
      </c>
      <c r="CP33" s="19">
        <f t="shared" si="23"/>
        <v>57100.638596491226</v>
      </c>
      <c r="CQ33" s="19">
        <f t="shared" si="23"/>
        <v>1733.7</v>
      </c>
      <c r="CR33" s="19">
        <f t="shared" si="23"/>
        <v>35457.1</v>
      </c>
      <c r="CS33" s="19">
        <f t="shared" si="23"/>
        <v>62445.200000000004</v>
      </c>
      <c r="CT33" s="19">
        <f t="shared" si="23"/>
        <v>5844.45</v>
      </c>
      <c r="CU33" s="19">
        <f t="shared" si="23"/>
        <v>2891.6047619047622</v>
      </c>
      <c r="CV33" s="19">
        <f t="shared" si="23"/>
        <v>316.94444444444446</v>
      </c>
      <c r="CW33" s="19">
        <f t="shared" si="23"/>
        <v>10204.450000000001</v>
      </c>
      <c r="CY33" s="19">
        <v>3743.4</v>
      </c>
      <c r="CZ33" s="19">
        <v>1512.6</v>
      </c>
      <c r="DA33" s="19">
        <v>6745.4</v>
      </c>
      <c r="DB33" s="19">
        <v>345.7</v>
      </c>
      <c r="DC33" s="19">
        <v>262.60000000000002</v>
      </c>
      <c r="DD33" s="19">
        <v>335.8</v>
      </c>
      <c r="DE33" s="19">
        <v>262.60000000000002</v>
      </c>
      <c r="DF33" s="19">
        <v>784.6</v>
      </c>
      <c r="DG33" s="19">
        <v>4129</v>
      </c>
      <c r="DH33" s="19">
        <v>362.4</v>
      </c>
      <c r="DI33" s="19">
        <v>1901.6</v>
      </c>
      <c r="DJ33" s="19">
        <v>146.30000000000001</v>
      </c>
      <c r="DK33" s="19">
        <v>1269.9000000000001</v>
      </c>
      <c r="DM33" s="19">
        <v>2539.9</v>
      </c>
      <c r="DN33" s="19">
        <v>1166.9000000000001</v>
      </c>
      <c r="DO33" s="19">
        <v>6226.7</v>
      </c>
      <c r="DP33" s="19">
        <v>309.2</v>
      </c>
      <c r="DQ33" s="19">
        <v>186.2</v>
      </c>
      <c r="DR33" s="19">
        <v>329.1</v>
      </c>
      <c r="DS33" s="19">
        <v>212.8</v>
      </c>
      <c r="DT33" s="19">
        <v>608.4</v>
      </c>
      <c r="DU33" s="19">
        <v>3593.8</v>
      </c>
      <c r="DV33" s="19">
        <v>295.89999999999998</v>
      </c>
      <c r="DW33" s="19">
        <v>1525.9</v>
      </c>
      <c r="DX33" s="19">
        <v>136.30000000000001</v>
      </c>
      <c r="DY33" s="19">
        <v>1067.2</v>
      </c>
      <c r="EA33" s="19">
        <f t="shared" si="24"/>
        <v>3227.6142857142859</v>
      </c>
      <c r="EB33" s="19">
        <f t="shared" si="24"/>
        <v>1356.6960784313726</v>
      </c>
      <c r="EC33" s="19">
        <f t="shared" si="24"/>
        <v>6502.6042553191483</v>
      </c>
      <c r="ED33" s="19">
        <f t="shared" si="24"/>
        <v>327.45</v>
      </c>
      <c r="EE33" s="19">
        <f t="shared" si="24"/>
        <v>226.83829787234043</v>
      </c>
      <c r="EF33" s="19">
        <f t="shared" si="24"/>
        <v>332.03859649122808</v>
      </c>
      <c r="EG33" s="19">
        <f t="shared" si="24"/>
        <v>237.70000000000002</v>
      </c>
      <c r="EH33" s="19">
        <f t="shared" si="24"/>
        <v>696.5</v>
      </c>
      <c r="EI33" s="19">
        <f t="shared" si="24"/>
        <v>3861.4</v>
      </c>
      <c r="EJ33" s="19">
        <f t="shared" si="24"/>
        <v>329.15</v>
      </c>
      <c r="EK33" s="19">
        <f t="shared" si="24"/>
        <v>1704.804761904762</v>
      </c>
      <c r="EL33" s="19">
        <f t="shared" si="24"/>
        <v>140.74444444444447</v>
      </c>
      <c r="EM33" s="19">
        <f t="shared" si="24"/>
        <v>1168.5500000000002</v>
      </c>
      <c r="EO33" s="26">
        <v>30.08</v>
      </c>
      <c r="EQ33" s="19">
        <v>10</v>
      </c>
      <c r="ER33" s="19">
        <v>30</v>
      </c>
      <c r="ES33" s="19">
        <v>20</v>
      </c>
      <c r="ET33" s="19">
        <v>50</v>
      </c>
      <c r="EU33" s="19">
        <v>30</v>
      </c>
      <c r="EV33" s="19">
        <v>30</v>
      </c>
      <c r="EW33" s="19">
        <v>30</v>
      </c>
      <c r="EX33" s="19">
        <v>30</v>
      </c>
      <c r="EY33" s="19">
        <v>20</v>
      </c>
      <c r="EZ33" s="19">
        <v>30</v>
      </c>
      <c r="FA33" s="19">
        <v>20</v>
      </c>
      <c r="FB33" s="19">
        <v>30</v>
      </c>
      <c r="FC33" s="19">
        <v>20</v>
      </c>
      <c r="FE33" s="25">
        <v>2.1</v>
      </c>
      <c r="FF33" s="25">
        <v>2.2999999999999998</v>
      </c>
      <c r="FG33" s="25">
        <v>2.2000000000000002</v>
      </c>
      <c r="FH33" s="25">
        <v>2.8</v>
      </c>
      <c r="FI33" s="25">
        <v>2.2000000000000002</v>
      </c>
      <c r="FJ33" s="25">
        <v>3.2</v>
      </c>
      <c r="FK33" s="25">
        <v>2.5</v>
      </c>
      <c r="FL33" s="25">
        <v>2.8</v>
      </c>
      <c r="FM33" s="25">
        <v>2.2000000000000002</v>
      </c>
      <c r="FN33" s="25">
        <v>2.8</v>
      </c>
      <c r="FO33" s="25">
        <v>2.2000000000000002</v>
      </c>
      <c r="FP33" s="25">
        <v>3.5</v>
      </c>
      <c r="FQ33" s="25">
        <v>2.2000000000000002</v>
      </c>
      <c r="FR33" s="25"/>
      <c r="FS33" s="25">
        <v>2.8</v>
      </c>
      <c r="FT33" s="25">
        <v>2.8</v>
      </c>
      <c r="FU33" s="25">
        <v>2.5</v>
      </c>
      <c r="FV33" s="25">
        <v>2.8</v>
      </c>
      <c r="FW33" s="25">
        <v>2.5</v>
      </c>
      <c r="FX33" s="25">
        <v>2.5</v>
      </c>
      <c r="FY33" s="25">
        <v>2.5</v>
      </c>
      <c r="FZ33" s="25">
        <v>2.8</v>
      </c>
      <c r="GA33" s="25">
        <v>2.2000000000000002</v>
      </c>
      <c r="GB33" s="25">
        <v>2.8</v>
      </c>
      <c r="GC33" s="25">
        <v>2</v>
      </c>
      <c r="GD33" s="25">
        <v>2.8</v>
      </c>
      <c r="GE33" s="25">
        <v>2.2000000000000002</v>
      </c>
      <c r="GG33" s="28">
        <v>560706</v>
      </c>
      <c r="GH33" s="28">
        <v>386426.8</v>
      </c>
      <c r="GI33" s="28">
        <v>1904278.9</v>
      </c>
      <c r="GJ33" s="28">
        <v>136666</v>
      </c>
      <c r="GK33" s="28">
        <v>151055.4</v>
      </c>
      <c r="GL33" s="28">
        <v>125939.4</v>
      </c>
      <c r="GM33" s="28">
        <v>48865.4</v>
      </c>
      <c r="GN33" s="28">
        <v>448639.5</v>
      </c>
      <c r="GO33" s="28">
        <v>568018.30000000005</v>
      </c>
      <c r="GP33" s="28">
        <v>50075.9</v>
      </c>
      <c r="GQ33" s="28">
        <v>296729</v>
      </c>
      <c r="GR33" s="28">
        <v>3095.5</v>
      </c>
      <c r="GS33" s="28">
        <v>35263.800000000003</v>
      </c>
      <c r="GU33" s="26">
        <v>25.21</v>
      </c>
      <c r="GV33" s="26">
        <v>19.399999999999999</v>
      </c>
      <c r="GW33" s="26">
        <v>59.19</v>
      </c>
      <c r="GX33" s="26">
        <v>41.39</v>
      </c>
      <c r="GY33" s="26">
        <v>56.02</v>
      </c>
      <c r="GZ33" s="26">
        <v>54.81</v>
      </c>
      <c r="HA33" s="26">
        <v>25.58</v>
      </c>
      <c r="HB33" s="26">
        <v>34.549999999999997</v>
      </c>
      <c r="HC33" s="26">
        <v>17.55</v>
      </c>
      <c r="HD33" s="26">
        <v>8.66</v>
      </c>
      <c r="HE33" s="26">
        <v>12.39</v>
      </c>
      <c r="HF33" s="26">
        <v>9.02</v>
      </c>
      <c r="HG33" s="26">
        <v>2</v>
      </c>
      <c r="HI33" s="27">
        <f t="shared" si="25"/>
        <v>2.1068080141689791E-2</v>
      </c>
      <c r="HJ33" s="27">
        <f t="shared" si="25"/>
        <v>9.8519787828089348E-3</v>
      </c>
      <c r="HK33" s="27">
        <f t="shared" si="25"/>
        <v>1.4431783280903738E-2</v>
      </c>
      <c r="HL33" s="27">
        <f t="shared" si="25"/>
        <v>1.883203439757563E-2</v>
      </c>
      <c r="HM33" s="27">
        <f t="shared" si="25"/>
        <v>2.5457296772371768E-2</v>
      </c>
      <c r="HN33" s="27">
        <f t="shared" si="25"/>
        <v>3.7502595215543902E-2</v>
      </c>
      <c r="HO33" s="27">
        <f t="shared" si="25"/>
        <v>3.6985646738431133E-2</v>
      </c>
      <c r="HP33" s="27">
        <f t="shared" si="25"/>
        <v>1.1984061390610552E-2</v>
      </c>
      <c r="HQ33" s="27">
        <f t="shared" si="25"/>
        <v>1.017642328692716E-2</v>
      </c>
      <c r="HR33" s="27">
        <f t="shared" si="25"/>
        <v>1.9416407953905399E-2</v>
      </c>
      <c r="HS33" s="27">
        <f t="shared" si="25"/>
        <v>9.1336496198381086E-3</v>
      </c>
      <c r="HT33" s="27">
        <f t="shared" si="25"/>
        <v>0.14063001395799893</v>
      </c>
      <c r="HU33" s="27">
        <f t="shared" si="25"/>
        <v>1.0286180529906168E-2</v>
      </c>
      <c r="HW33" s="27">
        <f t="shared" si="9"/>
        <v>4.5070943847116969E-2</v>
      </c>
      <c r="HX33" s="27">
        <f t="shared" si="10"/>
        <v>1.8615313910117483E-2</v>
      </c>
      <c r="HY33" s="27">
        <f t="shared" si="11"/>
        <v>2.4079430404187887E-2</v>
      </c>
      <c r="HZ33" s="27">
        <f t="shared" si="12"/>
        <v>2.7524901475496539E-2</v>
      </c>
      <c r="IA33" s="27">
        <f t="shared" si="13"/>
        <v>3.7450229281836112E-2</v>
      </c>
      <c r="IB33" s="27">
        <f t="shared" si="14"/>
        <v>4.8247088744797231E-2</v>
      </c>
      <c r="IC33" s="27">
        <f t="shared" si="15"/>
        <v>4.7755867068662278E-2</v>
      </c>
      <c r="ID33" s="27">
        <f t="shared" si="16"/>
        <v>1.9873169004049479E-2</v>
      </c>
      <c r="IE33" s="27">
        <f t="shared" si="17"/>
        <v>1.4238851463068481E-2</v>
      </c>
      <c r="IF33" s="27">
        <f t="shared" si="18"/>
        <v>2.6172735429625858E-2</v>
      </c>
      <c r="IG33" s="27">
        <f t="shared" si="19"/>
        <v>1.1002394332056985E-2</v>
      </c>
      <c r="IH33" s="27"/>
      <c r="II33" s="27"/>
      <c r="IK33" s="27">
        <f t="shared" si="26"/>
        <v>2.842437316248655E-3</v>
      </c>
      <c r="IL33" s="27">
        <f t="shared" si="20"/>
        <v>3.7578922884443904E-3</v>
      </c>
      <c r="IM33" s="27">
        <f t="shared" si="20"/>
        <v>1.3618810207724175E-2</v>
      </c>
      <c r="IN33" s="27">
        <f t="shared" si="20"/>
        <v>0.25695634103931125</v>
      </c>
      <c r="IO33" s="27">
        <f t="shared" si="20"/>
        <v>7.1265575634801362E-2</v>
      </c>
      <c r="IP33" s="27">
        <f t="shared" si="20"/>
        <v>4.4439770071408678E-3</v>
      </c>
      <c r="IQ33" s="27">
        <f t="shared" si="20"/>
        <v>3.1243252541060629E-2</v>
      </c>
      <c r="IR33" s="27">
        <f t="shared" si="20"/>
        <v>5.7582294568793383E-3</v>
      </c>
      <c r="IS33" s="27">
        <f t="shared" si="20"/>
        <v>5.6669179849337574E-3</v>
      </c>
      <c r="IT33" s="27">
        <f t="shared" si="20"/>
        <v>1.499686768604948E-2</v>
      </c>
      <c r="IU33" s="27">
        <f t="shared" si="20"/>
        <v>7.3650874269592895E-2</v>
      </c>
      <c r="IV33" s="27">
        <f t="shared" si="20"/>
        <v>0.12781438576720056</v>
      </c>
      <c r="IW33" s="27">
        <f t="shared" si="20"/>
        <v>1.5216409586173946E-2</v>
      </c>
    </row>
    <row r="34" spans="1:257">
      <c r="A34" s="21">
        <v>32</v>
      </c>
      <c r="B34" s="19" t="s">
        <v>173</v>
      </c>
      <c r="C34" s="22" t="s">
        <v>175</v>
      </c>
      <c r="D34" s="19">
        <v>2</v>
      </c>
      <c r="E34" s="19">
        <v>2</v>
      </c>
      <c r="G34" s="23">
        <v>41218</v>
      </c>
      <c r="H34" s="24">
        <v>0.76050925925925927</v>
      </c>
      <c r="I34" s="24"/>
      <c r="J34" s="25">
        <v>29.25</v>
      </c>
      <c r="K34" s="25">
        <v>-46.252000000000002</v>
      </c>
      <c r="L34" s="25">
        <v>10.456</v>
      </c>
      <c r="M34" s="26"/>
      <c r="O34" s="26">
        <v>42.266940380000001</v>
      </c>
      <c r="P34" s="26">
        <v>9.3169272599999999</v>
      </c>
      <c r="Q34" s="26">
        <v>0.89431063999999993</v>
      </c>
      <c r="R34" s="26">
        <v>5.1154600000000001E-2</v>
      </c>
      <c r="S34" s="26">
        <v>0.22213760999999999</v>
      </c>
      <c r="T34" s="26">
        <v>33.809219999999996</v>
      </c>
      <c r="U34" s="26">
        <v>1.00457694</v>
      </c>
      <c r="V34" s="26">
        <v>5.7973119199999994</v>
      </c>
      <c r="W34" s="26">
        <v>2.5101648000000001</v>
      </c>
      <c r="X34" s="26">
        <v>1.8143676199999998</v>
      </c>
      <c r="Y34" s="26">
        <v>5.3002840000000002E-2</v>
      </c>
      <c r="Z34" s="26">
        <v>0.57499999999999996</v>
      </c>
      <c r="AA34" s="26">
        <v>0.50700000000000001</v>
      </c>
      <c r="AB34" s="26">
        <f t="shared" si="21"/>
        <v>98.82211461</v>
      </c>
      <c r="AC34" s="26">
        <f t="shared" si="22"/>
        <v>0.24211657297456626</v>
      </c>
      <c r="AD34" s="26">
        <f t="shared" si="6"/>
        <v>0.11440005133528143</v>
      </c>
      <c r="AE34" s="26">
        <f t="shared" si="7"/>
        <v>98.465597985690152</v>
      </c>
      <c r="AG34" s="25">
        <v>73.427999999999997</v>
      </c>
      <c r="AH34" s="25">
        <v>21.288</v>
      </c>
      <c r="AI34" s="25">
        <v>0.86019999999999996</v>
      </c>
      <c r="AJ34" s="25">
        <v>8.4199999999999997E-2</v>
      </c>
      <c r="AK34" s="25">
        <v>0.26440000000000002</v>
      </c>
      <c r="AL34" s="25">
        <v>45.295000000000002</v>
      </c>
      <c r="AM34" s="25">
        <v>2.9655</v>
      </c>
      <c r="AN34" s="25">
        <v>7.6509999999999998</v>
      </c>
      <c r="AO34" s="25">
        <v>10.557</v>
      </c>
      <c r="AP34" s="25">
        <v>11.196999999999999</v>
      </c>
      <c r="AQ34" s="25">
        <v>0.36980000000000002</v>
      </c>
      <c r="AR34" s="25">
        <v>7.0027999999999997</v>
      </c>
      <c r="AS34" s="25">
        <v>26.152699999999999</v>
      </c>
      <c r="AU34" s="26">
        <v>39.5991</v>
      </c>
      <c r="AV34" s="26">
        <v>7.8021000000000003</v>
      </c>
      <c r="AW34" s="26">
        <v>0.84940000000000004</v>
      </c>
      <c r="AX34" s="26">
        <v>5.0900000000000001E-2</v>
      </c>
      <c r="AY34" s="26">
        <v>0.21790000000000001</v>
      </c>
      <c r="AZ34" s="26">
        <v>31.9375</v>
      </c>
      <c r="BA34" s="26">
        <v>0.97950000000000004</v>
      </c>
      <c r="BB34" s="26">
        <v>4.3833000000000002</v>
      </c>
      <c r="BC34" s="26">
        <v>2.5924</v>
      </c>
      <c r="BD34" s="26">
        <v>1.3067</v>
      </c>
      <c r="BE34" s="26">
        <v>5.5199999999999999E-2</v>
      </c>
      <c r="BF34" s="26">
        <v>0.63160000000000005</v>
      </c>
      <c r="BG34" s="26">
        <v>0.52310000000000001</v>
      </c>
      <c r="BI34" s="27">
        <f t="shared" si="8"/>
        <v>1.0673712377301505</v>
      </c>
      <c r="BJ34" s="27">
        <f t="shared" si="8"/>
        <v>1.194156350213404</v>
      </c>
      <c r="BK34" s="27">
        <f t="shared" si="8"/>
        <v>1.0528733694372496</v>
      </c>
      <c r="BL34" s="27">
        <f t="shared" si="8"/>
        <v>1.0050019646365422</v>
      </c>
      <c r="BM34" s="27">
        <f t="shared" si="8"/>
        <v>1.0194474988526847</v>
      </c>
      <c r="BN34" s="27">
        <f t="shared" si="8"/>
        <v>1.0586057142857141</v>
      </c>
      <c r="BO34" s="27">
        <f t="shared" si="8"/>
        <v>1.025601776416539</v>
      </c>
      <c r="BP34" s="27">
        <f t="shared" si="8"/>
        <v>1.3225907238838317</v>
      </c>
      <c r="BQ34" s="27">
        <f t="shared" si="8"/>
        <v>0.96827835210615643</v>
      </c>
      <c r="BR34" s="27">
        <f t="shared" si="8"/>
        <v>1.3885112267544195</v>
      </c>
      <c r="BS34" s="27">
        <f t="shared" si="8"/>
        <v>0.96019637681159431</v>
      </c>
      <c r="BT34" s="27">
        <f t="shared" si="8"/>
        <v>0.91038632045598467</v>
      </c>
      <c r="BU34" s="27">
        <f t="shared" si="8"/>
        <v>0.96922194609061363</v>
      </c>
      <c r="BW34" s="19">
        <v>411718.2</v>
      </c>
      <c r="BX34" s="19">
        <v>82263.199999999997</v>
      </c>
      <c r="BY34" s="19">
        <v>16380.9</v>
      </c>
      <c r="BZ34" s="19">
        <v>132.9</v>
      </c>
      <c r="CA34" s="19">
        <v>402.1</v>
      </c>
      <c r="CB34" s="19">
        <v>57042.2</v>
      </c>
      <c r="CC34" s="19">
        <v>1449</v>
      </c>
      <c r="CD34" s="19">
        <v>34327</v>
      </c>
      <c r="CE34" s="19">
        <v>59966.8</v>
      </c>
      <c r="CF34" s="19">
        <v>5606.5</v>
      </c>
      <c r="CG34" s="19">
        <v>1096.7</v>
      </c>
      <c r="CH34" s="19">
        <v>216</v>
      </c>
      <c r="CI34" s="19">
        <v>9222.2999999999993</v>
      </c>
      <c r="CK34" s="19">
        <f t="shared" si="23"/>
        <v>415080.51428571431</v>
      </c>
      <c r="CL34" s="19">
        <f t="shared" si="23"/>
        <v>83480.862745098042</v>
      </c>
      <c r="CM34" s="19">
        <f t="shared" si="23"/>
        <v>22825.257446808508</v>
      </c>
      <c r="CN34" s="19">
        <f t="shared" si="23"/>
        <v>438.65</v>
      </c>
      <c r="CO34" s="19">
        <f t="shared" si="23"/>
        <v>629.2170212765958</v>
      </c>
      <c r="CP34" s="19">
        <f t="shared" si="23"/>
        <v>57368.119298245612</v>
      </c>
      <c r="CQ34" s="19">
        <f t="shared" si="23"/>
        <v>1666.7</v>
      </c>
      <c r="CR34" s="19">
        <f t="shared" si="23"/>
        <v>35023.25</v>
      </c>
      <c r="CS34" s="19">
        <f t="shared" si="23"/>
        <v>63885.05</v>
      </c>
      <c r="CT34" s="19">
        <f t="shared" si="23"/>
        <v>5915.6</v>
      </c>
      <c r="CU34" s="19">
        <f t="shared" si="23"/>
        <v>2847.652380952381</v>
      </c>
      <c r="CV34" s="19">
        <f t="shared" si="23"/>
        <v>351.48888888888888</v>
      </c>
      <c r="CW34" s="19">
        <f t="shared" si="23"/>
        <v>10324</v>
      </c>
      <c r="CY34" s="19">
        <v>4054.5</v>
      </c>
      <c r="CZ34" s="19">
        <v>1306.0999999999999</v>
      </c>
      <c r="DA34" s="19">
        <v>6766.4</v>
      </c>
      <c r="DB34" s="19">
        <v>339</v>
      </c>
      <c r="DC34" s="19">
        <v>219.3</v>
      </c>
      <c r="DD34" s="19">
        <v>339</v>
      </c>
      <c r="DE34" s="19">
        <v>229.3</v>
      </c>
      <c r="DF34" s="19">
        <v>791</v>
      </c>
      <c r="DG34" s="19">
        <v>4144.2</v>
      </c>
      <c r="DH34" s="19">
        <v>335.7</v>
      </c>
      <c r="DI34" s="19">
        <v>1834.5</v>
      </c>
      <c r="DJ34" s="19">
        <v>176.1</v>
      </c>
      <c r="DK34" s="19">
        <v>1146.5999999999999</v>
      </c>
      <c r="DM34" s="19">
        <v>2439.4</v>
      </c>
      <c r="DN34" s="19">
        <v>1110</v>
      </c>
      <c r="DO34" s="19">
        <v>6078.4</v>
      </c>
      <c r="DP34" s="19">
        <v>272.5</v>
      </c>
      <c r="DQ34" s="19">
        <v>236</v>
      </c>
      <c r="DR34" s="19">
        <v>315.7</v>
      </c>
      <c r="DS34" s="19">
        <v>206.1</v>
      </c>
      <c r="DT34" s="19">
        <v>601.5</v>
      </c>
      <c r="DU34" s="19">
        <v>3692.3</v>
      </c>
      <c r="DV34" s="19">
        <v>282.5</v>
      </c>
      <c r="DW34" s="19">
        <v>1675</v>
      </c>
      <c r="DX34" s="19">
        <v>103</v>
      </c>
      <c r="DY34" s="19">
        <v>1056.8</v>
      </c>
      <c r="EA34" s="19">
        <f t="shared" si="24"/>
        <v>3362.3142857142857</v>
      </c>
      <c r="EB34" s="19">
        <f t="shared" si="24"/>
        <v>1217.6627450980391</v>
      </c>
      <c r="EC34" s="19">
        <f t="shared" si="24"/>
        <v>6444.3574468085098</v>
      </c>
      <c r="ED34" s="19">
        <f t="shared" si="24"/>
        <v>305.75</v>
      </c>
      <c r="EE34" s="19">
        <f t="shared" si="24"/>
        <v>227.11702127659575</v>
      </c>
      <c r="EF34" s="19">
        <f t="shared" si="24"/>
        <v>325.91929824561402</v>
      </c>
      <c r="EG34" s="19">
        <f t="shared" si="24"/>
        <v>217.7</v>
      </c>
      <c r="EH34" s="19">
        <f t="shared" si="24"/>
        <v>696.25</v>
      </c>
      <c r="EI34" s="19">
        <f t="shared" si="24"/>
        <v>3918.25</v>
      </c>
      <c r="EJ34" s="19">
        <f t="shared" si="24"/>
        <v>309.10000000000002</v>
      </c>
      <c r="EK34" s="19">
        <f t="shared" si="24"/>
        <v>1750.952380952381</v>
      </c>
      <c r="EL34" s="19">
        <f t="shared" si="24"/>
        <v>135.48888888888888</v>
      </c>
      <c r="EM34" s="19">
        <f t="shared" si="24"/>
        <v>1101.6999999999998</v>
      </c>
      <c r="EO34" s="26">
        <v>30.09</v>
      </c>
      <c r="EQ34" s="19">
        <v>10</v>
      </c>
      <c r="ER34" s="19">
        <v>30</v>
      </c>
      <c r="ES34" s="19">
        <v>20</v>
      </c>
      <c r="ET34" s="19">
        <v>50</v>
      </c>
      <c r="EU34" s="19">
        <v>30</v>
      </c>
      <c r="EV34" s="19">
        <v>30</v>
      </c>
      <c r="EW34" s="19">
        <v>30</v>
      </c>
      <c r="EX34" s="19">
        <v>30</v>
      </c>
      <c r="EY34" s="19">
        <v>20</v>
      </c>
      <c r="EZ34" s="19">
        <v>30</v>
      </c>
      <c r="FA34" s="19">
        <v>20</v>
      </c>
      <c r="FB34" s="19">
        <v>30</v>
      </c>
      <c r="FC34" s="19">
        <v>20</v>
      </c>
      <c r="FE34" s="25">
        <v>2.1</v>
      </c>
      <c r="FF34" s="25">
        <v>2.2999999999999998</v>
      </c>
      <c r="FG34" s="25">
        <v>2.2000000000000002</v>
      </c>
      <c r="FH34" s="25">
        <v>2.8</v>
      </c>
      <c r="FI34" s="25">
        <v>2.2000000000000002</v>
      </c>
      <c r="FJ34" s="25">
        <v>3.2</v>
      </c>
      <c r="FK34" s="25">
        <v>2.5</v>
      </c>
      <c r="FL34" s="25">
        <v>2.8</v>
      </c>
      <c r="FM34" s="25">
        <v>2.2000000000000002</v>
      </c>
      <c r="FN34" s="25">
        <v>2.8</v>
      </c>
      <c r="FO34" s="25">
        <v>2.2000000000000002</v>
      </c>
      <c r="FP34" s="25">
        <v>3.5</v>
      </c>
      <c r="FQ34" s="25">
        <v>2.2000000000000002</v>
      </c>
      <c r="FR34" s="25"/>
      <c r="FS34" s="25">
        <v>2.8</v>
      </c>
      <c r="FT34" s="25">
        <v>2.8</v>
      </c>
      <c r="FU34" s="25">
        <v>2.5</v>
      </c>
      <c r="FV34" s="25">
        <v>2.8</v>
      </c>
      <c r="FW34" s="25">
        <v>2.5</v>
      </c>
      <c r="FX34" s="25">
        <v>2.5</v>
      </c>
      <c r="FY34" s="25">
        <v>2.5</v>
      </c>
      <c r="FZ34" s="25">
        <v>2.8</v>
      </c>
      <c r="GA34" s="25">
        <v>2.2000000000000002</v>
      </c>
      <c r="GB34" s="25">
        <v>2.8</v>
      </c>
      <c r="GC34" s="25">
        <v>2</v>
      </c>
      <c r="GD34" s="25">
        <v>2.8</v>
      </c>
      <c r="GE34" s="25">
        <v>2.2000000000000002</v>
      </c>
      <c r="GG34" s="28">
        <v>560706</v>
      </c>
      <c r="GH34" s="28">
        <v>386426.8</v>
      </c>
      <c r="GI34" s="28">
        <v>1904278.9</v>
      </c>
      <c r="GJ34" s="28">
        <v>136666</v>
      </c>
      <c r="GK34" s="28">
        <v>151055.4</v>
      </c>
      <c r="GL34" s="28">
        <v>125939.4</v>
      </c>
      <c r="GM34" s="28">
        <v>48865.4</v>
      </c>
      <c r="GN34" s="28">
        <v>448639.5</v>
      </c>
      <c r="GO34" s="28">
        <v>568018.30000000005</v>
      </c>
      <c r="GP34" s="28">
        <v>50075.9</v>
      </c>
      <c r="GQ34" s="28">
        <v>296729</v>
      </c>
      <c r="GR34" s="28">
        <v>3095.5</v>
      </c>
      <c r="GS34" s="28">
        <v>35263.800000000003</v>
      </c>
      <c r="GU34" s="26">
        <v>25.21</v>
      </c>
      <c r="GV34" s="26">
        <v>19.399999999999999</v>
      </c>
      <c r="GW34" s="26">
        <v>59.19</v>
      </c>
      <c r="GX34" s="26">
        <v>41.39</v>
      </c>
      <c r="GY34" s="26">
        <v>56.02</v>
      </c>
      <c r="GZ34" s="26">
        <v>54.81</v>
      </c>
      <c r="HA34" s="26">
        <v>25.58</v>
      </c>
      <c r="HB34" s="26">
        <v>34.549999999999997</v>
      </c>
      <c r="HC34" s="26">
        <v>17.55</v>
      </c>
      <c r="HD34" s="26">
        <v>8.66</v>
      </c>
      <c r="HE34" s="26">
        <v>12.39</v>
      </c>
      <c r="HF34" s="26">
        <v>9.02</v>
      </c>
      <c r="HG34" s="26">
        <v>2</v>
      </c>
      <c r="HI34" s="27">
        <f t="shared" si="25"/>
        <v>2.1522734562660528E-2</v>
      </c>
      <c r="HJ34" s="27">
        <f t="shared" si="25"/>
        <v>9.3416528569940493E-3</v>
      </c>
      <c r="HK34" s="27">
        <f t="shared" si="25"/>
        <v>1.4367919869560796E-2</v>
      </c>
      <c r="HL34" s="27">
        <f t="shared" si="25"/>
        <v>1.8408789980018322E-2</v>
      </c>
      <c r="HM34" s="27">
        <f t="shared" si="25"/>
        <v>2.5442576385637714E-2</v>
      </c>
      <c r="HN34" s="27">
        <f t="shared" si="25"/>
        <v>3.7140862571674101E-2</v>
      </c>
      <c r="HO34" s="27">
        <f t="shared" si="25"/>
        <v>3.5372975415002735E-2</v>
      </c>
      <c r="HP34" s="27">
        <f t="shared" si="25"/>
        <v>1.2001157949004318E-2</v>
      </c>
      <c r="HQ34" s="27">
        <f t="shared" si="25"/>
        <v>1.0241681066578689E-2</v>
      </c>
      <c r="HR34" s="27">
        <f t="shared" si="25"/>
        <v>1.8851788466615085E-2</v>
      </c>
      <c r="HS34" s="27">
        <f t="shared" si="25"/>
        <v>9.1752668653577452E-3</v>
      </c>
      <c r="HT34" s="27">
        <f t="shared" si="25"/>
        <v>0.1378852543236655</v>
      </c>
      <c r="HU34" s="27">
        <f t="shared" si="25"/>
        <v>9.9785160639493907E-3</v>
      </c>
      <c r="HW34" s="27">
        <f t="shared" si="9"/>
        <v>4.6043586049899665E-2</v>
      </c>
      <c r="HX34" s="27">
        <f t="shared" si="10"/>
        <v>1.7651053073290256E-2</v>
      </c>
      <c r="HY34" s="27">
        <f t="shared" si="11"/>
        <v>2.3972874302362189E-2</v>
      </c>
      <c r="HZ34" s="27">
        <f t="shared" si="12"/>
        <v>2.6906287434794781E-2</v>
      </c>
      <c r="IA34" s="27">
        <f t="shared" si="13"/>
        <v>3.7428574120911641E-2</v>
      </c>
      <c r="IB34" s="27">
        <f t="shared" si="14"/>
        <v>4.7781719698458729E-2</v>
      </c>
      <c r="IC34" s="27">
        <f t="shared" si="15"/>
        <v>4.5673585855851524E-2</v>
      </c>
      <c r="ID34" s="27">
        <f t="shared" si="16"/>
        <v>1.9901520226833863E-2</v>
      </c>
      <c r="IE34" s="27">
        <f t="shared" si="17"/>
        <v>1.4330160148356903E-2</v>
      </c>
      <c r="IF34" s="27">
        <f t="shared" si="18"/>
        <v>2.5411645299343134E-2</v>
      </c>
      <c r="IG34" s="27">
        <f t="shared" si="19"/>
        <v>1.1052526466009939E-2</v>
      </c>
      <c r="IH34" s="27"/>
      <c r="II34" s="27"/>
      <c r="IK34" s="27">
        <f t="shared" si="26"/>
        <v>2.8642235108344142E-3</v>
      </c>
      <c r="IL34" s="27">
        <f t="shared" si="20"/>
        <v>3.7235792742164771E-3</v>
      </c>
      <c r="IM34" s="27">
        <f t="shared" si="20"/>
        <v>1.3463087034648904E-2</v>
      </c>
      <c r="IN34" s="27">
        <f t="shared" si="20"/>
        <v>0.16737173004191033</v>
      </c>
      <c r="IO34" s="27">
        <f t="shared" si="20"/>
        <v>7.6597714289702606E-2</v>
      </c>
      <c r="IP34" s="27">
        <f t="shared" si="20"/>
        <v>4.4319768387690974E-3</v>
      </c>
      <c r="IQ34" s="27">
        <f t="shared" si="20"/>
        <v>3.1531631399877455E-2</v>
      </c>
      <c r="IR34" s="27">
        <f t="shared" si="20"/>
        <v>5.7948889027277309E-3</v>
      </c>
      <c r="IS34" s="27">
        <f t="shared" si="20"/>
        <v>5.597427147971212E-3</v>
      </c>
      <c r="IT34" s="27">
        <f t="shared" si="20"/>
        <v>1.4811384797379899E-2</v>
      </c>
      <c r="IU34" s="27">
        <f t="shared" si="20"/>
        <v>7.9707485196252717E-2</v>
      </c>
      <c r="IV34" s="27">
        <f t="shared" si="20"/>
        <v>0.10752986470928658</v>
      </c>
      <c r="IW34" s="27">
        <f t="shared" si="20"/>
        <v>1.4940876332068793E-2</v>
      </c>
    </row>
    <row r="35" spans="1:257">
      <c r="A35" s="21">
        <v>33</v>
      </c>
      <c r="B35" s="19" t="s">
        <v>173</v>
      </c>
      <c r="C35" s="22" t="s">
        <v>175</v>
      </c>
      <c r="D35" s="19">
        <v>2</v>
      </c>
      <c r="E35" s="19">
        <v>3</v>
      </c>
      <c r="G35" s="23">
        <v>41218</v>
      </c>
      <c r="H35" s="24">
        <v>0.76354166666666667</v>
      </c>
      <c r="I35" s="24"/>
      <c r="J35" s="25">
        <v>29.251999999999999</v>
      </c>
      <c r="K35" s="25">
        <v>-46.244999999999997</v>
      </c>
      <c r="L35" s="25">
        <v>10.456</v>
      </c>
      <c r="M35" s="26"/>
      <c r="O35" s="26">
        <v>42.457341639999996</v>
      </c>
      <c r="P35" s="26">
        <v>9.30370104</v>
      </c>
      <c r="Q35" s="26">
        <v>0.90599006999999998</v>
      </c>
      <c r="R35" s="26">
        <v>4.3846799999999998E-2</v>
      </c>
      <c r="S35" s="26">
        <v>0.22507982999999998</v>
      </c>
      <c r="T35" s="26">
        <v>33.891556000000001</v>
      </c>
      <c r="U35" s="26">
        <v>1.0549349099999998</v>
      </c>
      <c r="V35" s="26">
        <v>5.7707795999999991</v>
      </c>
      <c r="W35" s="26">
        <v>2.4513984</v>
      </c>
      <c r="X35" s="26">
        <v>1.8103237099999998</v>
      </c>
      <c r="Y35" s="26">
        <v>5.7821280000000003E-2</v>
      </c>
      <c r="Z35" s="26">
        <v>0.57899999999999996</v>
      </c>
      <c r="AA35" s="26">
        <v>0.501</v>
      </c>
      <c r="AB35" s="26">
        <f t="shared" si="21"/>
        <v>99.052773279999997</v>
      </c>
      <c r="AC35" s="26">
        <f t="shared" si="22"/>
        <v>0.24380086217786759</v>
      </c>
      <c r="AD35" s="26">
        <f t="shared" si="6"/>
        <v>0.11304620457391716</v>
      </c>
      <c r="AE35" s="26">
        <f t="shared" si="7"/>
        <v>98.695926213248214</v>
      </c>
      <c r="AG35" s="25">
        <v>73.777000000000001</v>
      </c>
      <c r="AH35" s="25">
        <v>21.265000000000001</v>
      </c>
      <c r="AI35" s="25">
        <v>0.87109999999999999</v>
      </c>
      <c r="AJ35" s="25">
        <v>7.3400000000000007E-2</v>
      </c>
      <c r="AK35" s="25">
        <v>0.2676</v>
      </c>
      <c r="AL35" s="25">
        <v>45.418999999999997</v>
      </c>
      <c r="AM35" s="25">
        <v>3.1151</v>
      </c>
      <c r="AN35" s="25">
        <v>7.6159999999999997</v>
      </c>
      <c r="AO35" s="25">
        <v>10.31</v>
      </c>
      <c r="AP35" s="25">
        <v>11.166</v>
      </c>
      <c r="AQ35" s="25">
        <v>0.4022</v>
      </c>
      <c r="AR35" s="25">
        <v>7.0743999999999998</v>
      </c>
      <c r="AS35" s="25">
        <v>25.874500000000001</v>
      </c>
      <c r="AU35" s="26">
        <v>39.787300000000002</v>
      </c>
      <c r="AV35" s="26">
        <v>7.7935999999999996</v>
      </c>
      <c r="AW35" s="26">
        <v>0.86019999999999996</v>
      </c>
      <c r="AX35" s="26">
        <v>4.4400000000000002E-2</v>
      </c>
      <c r="AY35" s="26">
        <v>0.2205</v>
      </c>
      <c r="AZ35" s="26">
        <v>32.024900000000002</v>
      </c>
      <c r="BA35" s="26">
        <v>1.0288999999999999</v>
      </c>
      <c r="BB35" s="26">
        <v>4.3632</v>
      </c>
      <c r="BC35" s="26">
        <v>2.5316999999999998</v>
      </c>
      <c r="BD35" s="26">
        <v>1.3030999999999999</v>
      </c>
      <c r="BE35" s="26">
        <v>0.06</v>
      </c>
      <c r="BF35" s="26">
        <v>0.6381</v>
      </c>
      <c r="BG35" s="26">
        <v>0.51749999999999996</v>
      </c>
      <c r="BI35" s="27">
        <f t="shared" si="8"/>
        <v>1.0671078871901334</v>
      </c>
      <c r="BJ35" s="27">
        <f t="shared" si="8"/>
        <v>1.1937616813795935</v>
      </c>
      <c r="BK35" s="27">
        <f t="shared" si="8"/>
        <v>1.0532318879330389</v>
      </c>
      <c r="BL35" s="27">
        <f t="shared" si="8"/>
        <v>0.98754054054054041</v>
      </c>
      <c r="BM35" s="27">
        <f t="shared" si="8"/>
        <v>1.0207702040816327</v>
      </c>
      <c r="BN35" s="27">
        <f t="shared" si="8"/>
        <v>1.0582876449262917</v>
      </c>
      <c r="BO35" s="27">
        <f t="shared" si="8"/>
        <v>1.0253036349499465</v>
      </c>
      <c r="BP35" s="27">
        <f t="shared" si="8"/>
        <v>1.3226025852585257</v>
      </c>
      <c r="BQ35" s="27">
        <f t="shared" si="8"/>
        <v>0.96828154994667615</v>
      </c>
      <c r="BR35" s="27">
        <f t="shared" si="8"/>
        <v>1.3892438876525208</v>
      </c>
      <c r="BS35" s="27">
        <f t="shared" si="8"/>
        <v>0.9636880000000001</v>
      </c>
      <c r="BT35" s="27">
        <f t="shared" si="8"/>
        <v>0.90738128819934172</v>
      </c>
      <c r="BU35" s="27">
        <f t="shared" si="8"/>
        <v>0.96811594202898554</v>
      </c>
      <c r="BW35" s="19">
        <v>413669</v>
      </c>
      <c r="BX35" s="19">
        <v>82173.5</v>
      </c>
      <c r="BY35" s="19">
        <v>16586.900000000001</v>
      </c>
      <c r="BZ35" s="19">
        <v>116.3</v>
      </c>
      <c r="CA35" s="19">
        <v>408.8</v>
      </c>
      <c r="CB35" s="19">
        <v>57201.7</v>
      </c>
      <c r="CC35" s="19">
        <v>1522.1</v>
      </c>
      <c r="CD35" s="19">
        <v>34167.5</v>
      </c>
      <c r="CE35" s="19">
        <v>58564.3</v>
      </c>
      <c r="CF35" s="19">
        <v>5589.9</v>
      </c>
      <c r="CG35" s="19">
        <v>1193.0999999999999</v>
      </c>
      <c r="CH35" s="19">
        <v>219.3</v>
      </c>
      <c r="CI35" s="19">
        <v>9126</v>
      </c>
      <c r="CK35" s="19">
        <f t="shared" si="23"/>
        <v>416950.55714285717</v>
      </c>
      <c r="CL35" s="19">
        <f t="shared" si="23"/>
        <v>83552.172549019611</v>
      </c>
      <c r="CM35" s="19">
        <f t="shared" si="23"/>
        <v>23067.244680851065</v>
      </c>
      <c r="CN35" s="19">
        <f t="shared" si="23"/>
        <v>441.95</v>
      </c>
      <c r="CO35" s="19">
        <f t="shared" si="23"/>
        <v>611.5</v>
      </c>
      <c r="CP35" s="19">
        <f t="shared" si="23"/>
        <v>57578.780701754382</v>
      </c>
      <c r="CQ35" s="19">
        <f t="shared" si="23"/>
        <v>1756.3999999999999</v>
      </c>
      <c r="CR35" s="19">
        <f t="shared" si="23"/>
        <v>34828.85</v>
      </c>
      <c r="CS35" s="19">
        <f t="shared" si="23"/>
        <v>62622.15</v>
      </c>
      <c r="CT35" s="19">
        <f t="shared" si="23"/>
        <v>5935.5499999999993</v>
      </c>
      <c r="CU35" s="19">
        <f t="shared" si="23"/>
        <v>2946.0619047619048</v>
      </c>
      <c r="CV35" s="19">
        <f t="shared" si="23"/>
        <v>351.51111111111112</v>
      </c>
      <c r="CW35" s="19">
        <f t="shared" si="23"/>
        <v>10222.700000000001</v>
      </c>
      <c r="CY35" s="19">
        <v>3828.5</v>
      </c>
      <c r="CZ35" s="19">
        <v>1694.9</v>
      </c>
      <c r="DA35" s="19">
        <v>6696.6</v>
      </c>
      <c r="DB35" s="19">
        <v>388.8</v>
      </c>
      <c r="DC35" s="19">
        <v>202.7</v>
      </c>
      <c r="DD35" s="19">
        <v>408.8</v>
      </c>
      <c r="DE35" s="19">
        <v>232.6</v>
      </c>
      <c r="DF35" s="19">
        <v>787.6</v>
      </c>
      <c r="DG35" s="19">
        <v>4347</v>
      </c>
      <c r="DH35" s="19">
        <v>395.5</v>
      </c>
      <c r="DI35" s="19">
        <v>1937.5</v>
      </c>
      <c r="DJ35" s="19">
        <v>139.6</v>
      </c>
      <c r="DK35" s="19">
        <v>1239.5999999999999</v>
      </c>
      <c r="DM35" s="19">
        <v>2552.3000000000002</v>
      </c>
      <c r="DN35" s="19">
        <v>993.7</v>
      </c>
      <c r="DO35" s="19">
        <v>6234.6</v>
      </c>
      <c r="DP35" s="19">
        <v>262.5</v>
      </c>
      <c r="DQ35" s="19">
        <v>202.7</v>
      </c>
      <c r="DR35" s="19">
        <v>352.3</v>
      </c>
      <c r="DS35" s="19">
        <v>236</v>
      </c>
      <c r="DT35" s="19">
        <v>535.1</v>
      </c>
      <c r="DU35" s="19">
        <v>3768.7</v>
      </c>
      <c r="DV35" s="19">
        <v>295.8</v>
      </c>
      <c r="DW35" s="19">
        <v>1585.2</v>
      </c>
      <c r="DX35" s="19">
        <v>126.3</v>
      </c>
      <c r="DY35" s="19">
        <v>953.8</v>
      </c>
      <c r="EA35" s="19">
        <f t="shared" si="24"/>
        <v>3281.5571428571429</v>
      </c>
      <c r="EB35" s="19">
        <f t="shared" si="24"/>
        <v>1378.6725490196079</v>
      </c>
      <c r="EC35" s="19">
        <f t="shared" si="24"/>
        <v>6480.3446808510644</v>
      </c>
      <c r="ED35" s="19">
        <f t="shared" si="24"/>
        <v>325.64999999999998</v>
      </c>
      <c r="EE35" s="19">
        <f t="shared" si="24"/>
        <v>202.7</v>
      </c>
      <c r="EF35" s="19">
        <f t="shared" si="24"/>
        <v>377.08070175438598</v>
      </c>
      <c r="EG35" s="19">
        <f t="shared" si="24"/>
        <v>234.3</v>
      </c>
      <c r="EH35" s="19">
        <f t="shared" si="24"/>
        <v>661.35</v>
      </c>
      <c r="EI35" s="19">
        <f t="shared" si="24"/>
        <v>4057.85</v>
      </c>
      <c r="EJ35" s="19">
        <f t="shared" si="24"/>
        <v>345.65</v>
      </c>
      <c r="EK35" s="19">
        <f t="shared" si="24"/>
        <v>1752.9619047619049</v>
      </c>
      <c r="EL35" s="19">
        <f t="shared" si="24"/>
        <v>132.21111111111111</v>
      </c>
      <c r="EM35" s="19">
        <f t="shared" si="24"/>
        <v>1096.6999999999998</v>
      </c>
      <c r="EO35" s="26">
        <v>30.09</v>
      </c>
      <c r="EQ35" s="19">
        <v>10</v>
      </c>
      <c r="ER35" s="19">
        <v>30</v>
      </c>
      <c r="ES35" s="19">
        <v>20</v>
      </c>
      <c r="ET35" s="19">
        <v>50</v>
      </c>
      <c r="EU35" s="19">
        <v>30</v>
      </c>
      <c r="EV35" s="19">
        <v>30</v>
      </c>
      <c r="EW35" s="19">
        <v>30</v>
      </c>
      <c r="EX35" s="19">
        <v>30</v>
      </c>
      <c r="EY35" s="19">
        <v>20</v>
      </c>
      <c r="EZ35" s="19">
        <v>30</v>
      </c>
      <c r="FA35" s="19">
        <v>20</v>
      </c>
      <c r="FB35" s="19">
        <v>30</v>
      </c>
      <c r="FC35" s="19">
        <v>20</v>
      </c>
      <c r="FE35" s="25">
        <v>2.1</v>
      </c>
      <c r="FF35" s="25">
        <v>2.2999999999999998</v>
      </c>
      <c r="FG35" s="25">
        <v>2.2000000000000002</v>
      </c>
      <c r="FH35" s="25">
        <v>2.8</v>
      </c>
      <c r="FI35" s="25">
        <v>2.2000000000000002</v>
      </c>
      <c r="FJ35" s="25">
        <v>3.2</v>
      </c>
      <c r="FK35" s="25">
        <v>2.5</v>
      </c>
      <c r="FL35" s="25">
        <v>2.8</v>
      </c>
      <c r="FM35" s="25">
        <v>2.2000000000000002</v>
      </c>
      <c r="FN35" s="25">
        <v>2.8</v>
      </c>
      <c r="FO35" s="25">
        <v>2.2000000000000002</v>
      </c>
      <c r="FP35" s="25">
        <v>3.5</v>
      </c>
      <c r="FQ35" s="25">
        <v>2.2000000000000002</v>
      </c>
      <c r="FR35" s="25"/>
      <c r="FS35" s="25">
        <v>2.8</v>
      </c>
      <c r="FT35" s="25">
        <v>2.8</v>
      </c>
      <c r="FU35" s="25">
        <v>2.5</v>
      </c>
      <c r="FV35" s="25">
        <v>2.8</v>
      </c>
      <c r="FW35" s="25">
        <v>2.5</v>
      </c>
      <c r="FX35" s="25">
        <v>2.5</v>
      </c>
      <c r="FY35" s="25">
        <v>2.5</v>
      </c>
      <c r="FZ35" s="25">
        <v>2.8</v>
      </c>
      <c r="GA35" s="25">
        <v>2.2000000000000002</v>
      </c>
      <c r="GB35" s="25">
        <v>2.8</v>
      </c>
      <c r="GC35" s="25">
        <v>2</v>
      </c>
      <c r="GD35" s="25">
        <v>2.8</v>
      </c>
      <c r="GE35" s="25">
        <v>2.2000000000000002</v>
      </c>
      <c r="GG35" s="28">
        <v>560706</v>
      </c>
      <c r="GH35" s="28">
        <v>386426.8</v>
      </c>
      <c r="GI35" s="28">
        <v>1904278.9</v>
      </c>
      <c r="GJ35" s="28">
        <v>136666</v>
      </c>
      <c r="GK35" s="28">
        <v>151055.4</v>
      </c>
      <c r="GL35" s="28">
        <v>125939.4</v>
      </c>
      <c r="GM35" s="28">
        <v>48865.4</v>
      </c>
      <c r="GN35" s="28">
        <v>448639.5</v>
      </c>
      <c r="GO35" s="28">
        <v>568018.30000000005</v>
      </c>
      <c r="GP35" s="28">
        <v>50075.9</v>
      </c>
      <c r="GQ35" s="28">
        <v>296729</v>
      </c>
      <c r="GR35" s="28">
        <v>3095.5</v>
      </c>
      <c r="GS35" s="28">
        <v>35263.800000000003</v>
      </c>
      <c r="GU35" s="26">
        <v>25.21</v>
      </c>
      <c r="GV35" s="26">
        <v>19.399999999999999</v>
      </c>
      <c r="GW35" s="26">
        <v>59.19</v>
      </c>
      <c r="GX35" s="26">
        <v>41.39</v>
      </c>
      <c r="GY35" s="26">
        <v>56.02</v>
      </c>
      <c r="GZ35" s="26">
        <v>54.81</v>
      </c>
      <c r="HA35" s="26">
        <v>25.58</v>
      </c>
      <c r="HB35" s="26">
        <v>34.549999999999997</v>
      </c>
      <c r="HC35" s="26">
        <v>17.55</v>
      </c>
      <c r="HD35" s="26">
        <v>8.66</v>
      </c>
      <c r="HE35" s="26">
        <v>12.39</v>
      </c>
      <c r="HF35" s="26">
        <v>9.02</v>
      </c>
      <c r="HG35" s="26">
        <v>2</v>
      </c>
      <c r="HI35" s="27">
        <f t="shared" si="25"/>
        <v>2.1257447560215199E-2</v>
      </c>
      <c r="HJ35" s="27">
        <f t="shared" si="25"/>
        <v>9.936815385309522E-3</v>
      </c>
      <c r="HK35" s="27">
        <f t="shared" si="25"/>
        <v>1.441288754020029E-2</v>
      </c>
      <c r="HL35" s="27">
        <f t="shared" si="25"/>
        <v>1.8668334501190469E-2</v>
      </c>
      <c r="HM35" s="27">
        <f t="shared" si="25"/>
        <v>2.4067237271543165E-2</v>
      </c>
      <c r="HN35" s="27">
        <f t="shared" si="25"/>
        <v>3.9937749877826827E-2</v>
      </c>
      <c r="HO35" s="27">
        <f t="shared" si="25"/>
        <v>3.6686159902507377E-2</v>
      </c>
      <c r="HP35" s="27">
        <f t="shared" si="25"/>
        <v>1.1696613012064157E-2</v>
      </c>
      <c r="HQ35" s="27">
        <f t="shared" si="25"/>
        <v>1.0422564830186434E-2</v>
      </c>
      <c r="HR35" s="27">
        <f t="shared" si="25"/>
        <v>1.9945752931795641E-2</v>
      </c>
      <c r="HS35" s="27">
        <f t="shared" si="25"/>
        <v>9.2139142136997525E-3</v>
      </c>
      <c r="HT35" s="27">
        <f t="shared" si="25"/>
        <v>0.13575757045665882</v>
      </c>
      <c r="HU35" s="27">
        <f t="shared" si="25"/>
        <v>9.9444859902019251E-3</v>
      </c>
      <c r="HW35" s="27">
        <f t="shared" si="9"/>
        <v>4.5476057565568377E-2</v>
      </c>
      <c r="HX35" s="27">
        <f t="shared" si="10"/>
        <v>1.8775612670542341E-2</v>
      </c>
      <c r="HY35" s="27">
        <f t="shared" si="11"/>
        <v>2.4047902860824186E-2</v>
      </c>
      <c r="HZ35" s="27">
        <f t="shared" si="12"/>
        <v>2.7285637706939991E-2</v>
      </c>
      <c r="IA35" s="27">
        <f t="shared" si="13"/>
        <v>3.5405312750167152E-2</v>
      </c>
      <c r="IB35" s="27">
        <f t="shared" si="14"/>
        <v>5.1379915217824208E-2</v>
      </c>
      <c r="IC35" s="27">
        <f t="shared" si="15"/>
        <v>4.7369169666117525E-2</v>
      </c>
      <c r="ID35" s="27">
        <f t="shared" si="16"/>
        <v>1.9396493357905994E-2</v>
      </c>
      <c r="IE35" s="27">
        <f t="shared" si="17"/>
        <v>1.4583252710396859E-2</v>
      </c>
      <c r="IF35" s="27">
        <f t="shared" si="18"/>
        <v>2.6886276579472568E-2</v>
      </c>
      <c r="IG35" s="27">
        <f t="shared" si="19"/>
        <v>1.1099081061822721E-2</v>
      </c>
      <c r="IH35" s="27"/>
      <c r="II35" s="27"/>
      <c r="IK35" s="27">
        <f t="shared" si="26"/>
        <v>2.8568046810823972E-3</v>
      </c>
      <c r="IL35" s="27">
        <f t="shared" si="20"/>
        <v>3.7327526834076909E-3</v>
      </c>
      <c r="IM35" s="27">
        <f t="shared" si="20"/>
        <v>1.3358869560804162E-2</v>
      </c>
      <c r="IN35" s="27">
        <f t="shared" si="20"/>
        <v>0.19421898147688543</v>
      </c>
      <c r="IO35" s="27">
        <f t="shared" si="20"/>
        <v>7.3465415749763216E-2</v>
      </c>
      <c r="IP35" s="27">
        <f t="shared" si="20"/>
        <v>4.4296358504615782E-3</v>
      </c>
      <c r="IQ35" s="27">
        <f t="shared" si="20"/>
        <v>3.0852332348595954E-2</v>
      </c>
      <c r="IR35" s="27">
        <f t="shared" si="20"/>
        <v>5.8032235287921964E-3</v>
      </c>
      <c r="IS35" s="27">
        <f t="shared" si="20"/>
        <v>5.6837994701506404E-3</v>
      </c>
      <c r="IT35" s="27">
        <f t="shared" si="20"/>
        <v>1.4922636188794297E-2</v>
      </c>
      <c r="IU35" s="27">
        <f t="shared" si="20"/>
        <v>7.4062929354600765E-2</v>
      </c>
      <c r="IV35" s="27">
        <f t="shared" si="20"/>
        <v>0.10555715263429399</v>
      </c>
      <c r="IW35" s="27">
        <f t="shared" si="20"/>
        <v>1.5028137064785405E-2</v>
      </c>
    </row>
    <row r="36" spans="1:257">
      <c r="A36" s="21">
        <v>34</v>
      </c>
      <c r="B36" s="19" t="s">
        <v>173</v>
      </c>
      <c r="C36" s="22" t="s">
        <v>175</v>
      </c>
      <c r="D36" s="19">
        <v>2</v>
      </c>
      <c r="E36" s="19">
        <v>4</v>
      </c>
      <c r="G36" s="23">
        <v>41218</v>
      </c>
      <c r="H36" s="24">
        <v>0.76655092592592589</v>
      </c>
      <c r="I36" s="24"/>
      <c r="J36" s="25">
        <v>29.251000000000001</v>
      </c>
      <c r="K36" s="25">
        <v>-46.238</v>
      </c>
      <c r="L36" s="25">
        <v>10.456</v>
      </c>
      <c r="M36" s="26"/>
      <c r="O36" s="26">
        <v>42.510825140000001</v>
      </c>
      <c r="P36" s="26">
        <v>9.4038424200000001</v>
      </c>
      <c r="Q36" s="26">
        <v>0.89764761999999998</v>
      </c>
      <c r="R36" s="26">
        <v>4.0923679999999997E-2</v>
      </c>
      <c r="S36" s="26">
        <v>0.22949315999999997</v>
      </c>
      <c r="T36" s="26">
        <v>33.517184499999999</v>
      </c>
      <c r="U36" s="26">
        <v>1.02394539</v>
      </c>
      <c r="V36" s="26">
        <v>5.74922209</v>
      </c>
      <c r="W36" s="26">
        <v>2.5829231999999998</v>
      </c>
      <c r="X36" s="26">
        <v>1.7658407</v>
      </c>
      <c r="Y36" s="26">
        <v>5.7821280000000003E-2</v>
      </c>
      <c r="Z36" s="26">
        <v>0.56800000000000006</v>
      </c>
      <c r="AA36" s="26">
        <v>0.51300000000000001</v>
      </c>
      <c r="AB36" s="26">
        <f t="shared" si="21"/>
        <v>98.860669179999988</v>
      </c>
      <c r="AC36" s="26">
        <f t="shared" si="22"/>
        <v>0.23916906686878897</v>
      </c>
      <c r="AD36" s="26">
        <f t="shared" si="6"/>
        <v>0.11575389809664571</v>
      </c>
      <c r="AE36" s="26">
        <f t="shared" si="7"/>
        <v>98.505746215034563</v>
      </c>
      <c r="AG36" s="25">
        <v>73.897999999999996</v>
      </c>
      <c r="AH36" s="25">
        <v>21.523</v>
      </c>
      <c r="AI36" s="25">
        <v>0.86319999999999997</v>
      </c>
      <c r="AJ36" s="25">
        <v>6.5699999999999995E-2</v>
      </c>
      <c r="AK36" s="25">
        <v>0.27410000000000001</v>
      </c>
      <c r="AL36" s="25">
        <v>44.887</v>
      </c>
      <c r="AM36" s="25">
        <v>3.0200999999999998</v>
      </c>
      <c r="AN36" s="25">
        <v>7.601</v>
      </c>
      <c r="AO36" s="25">
        <v>10.856999999999999</v>
      </c>
      <c r="AP36" s="25">
        <v>10.917</v>
      </c>
      <c r="AQ36" s="25">
        <v>0.40029999999999999</v>
      </c>
      <c r="AR36" s="25">
        <v>6.9028</v>
      </c>
      <c r="AS36" s="25">
        <v>26.474699999999999</v>
      </c>
      <c r="AU36" s="26">
        <v>39.852499999999999</v>
      </c>
      <c r="AV36" s="26">
        <v>7.8882000000000003</v>
      </c>
      <c r="AW36" s="26">
        <v>0.85240000000000005</v>
      </c>
      <c r="AX36" s="26">
        <v>3.9699999999999999E-2</v>
      </c>
      <c r="AY36" s="26">
        <v>0.22589999999999999</v>
      </c>
      <c r="AZ36" s="26">
        <v>31.649799999999999</v>
      </c>
      <c r="BA36" s="26">
        <v>0.99750000000000005</v>
      </c>
      <c r="BB36" s="26">
        <v>4.3545999999999996</v>
      </c>
      <c r="BC36" s="26">
        <v>2.6659999999999999</v>
      </c>
      <c r="BD36" s="26">
        <v>1.274</v>
      </c>
      <c r="BE36" s="26">
        <v>5.9700000000000003E-2</v>
      </c>
      <c r="BF36" s="26">
        <v>0.62260000000000004</v>
      </c>
      <c r="BG36" s="26">
        <v>0.52949999999999997</v>
      </c>
      <c r="BI36" s="27">
        <f t="shared" si="8"/>
        <v>1.0667040998682642</v>
      </c>
      <c r="BJ36" s="27">
        <f t="shared" si="8"/>
        <v>1.1921404655054384</v>
      </c>
      <c r="BK36" s="27">
        <f t="shared" si="8"/>
        <v>1.0530826137963396</v>
      </c>
      <c r="BL36" s="27">
        <f t="shared" si="8"/>
        <v>1.0308231738035265</v>
      </c>
      <c r="BM36" s="27">
        <f t="shared" si="8"/>
        <v>1.0159059760956175</v>
      </c>
      <c r="BN36" s="27">
        <f t="shared" si="8"/>
        <v>1.0590014628844415</v>
      </c>
      <c r="BO36" s="27">
        <f t="shared" si="8"/>
        <v>1.0265116691729321</v>
      </c>
      <c r="BP36" s="27">
        <f t="shared" si="8"/>
        <v>1.3202641092178387</v>
      </c>
      <c r="BQ36" s="27">
        <f t="shared" si="8"/>
        <v>0.96883840960240053</v>
      </c>
      <c r="BR36" s="27">
        <f t="shared" si="8"/>
        <v>1.3860602040816326</v>
      </c>
      <c r="BS36" s="27">
        <f t="shared" si="8"/>
        <v>0.9685306532663317</v>
      </c>
      <c r="BT36" s="27">
        <f t="shared" si="8"/>
        <v>0.91230324445872157</v>
      </c>
      <c r="BU36" s="27">
        <f t="shared" si="8"/>
        <v>0.96883852691218142</v>
      </c>
      <c r="BW36" s="19">
        <v>414347.4</v>
      </c>
      <c r="BX36" s="19">
        <v>83168.399999999994</v>
      </c>
      <c r="BY36" s="19">
        <v>16436.400000000001</v>
      </c>
      <c r="BZ36" s="19">
        <v>106.3</v>
      </c>
      <c r="CA36" s="19">
        <v>418.5</v>
      </c>
      <c r="CB36" s="19">
        <v>56529.4</v>
      </c>
      <c r="CC36" s="19">
        <v>1474.6</v>
      </c>
      <c r="CD36" s="19">
        <v>34098.300000000003</v>
      </c>
      <c r="CE36" s="19">
        <v>61670.5</v>
      </c>
      <c r="CF36" s="19">
        <v>5466.6</v>
      </c>
      <c r="CG36" s="19">
        <v>1189</v>
      </c>
      <c r="CH36" s="19">
        <v>212.6</v>
      </c>
      <c r="CI36" s="19">
        <v>9335.7999999999993</v>
      </c>
      <c r="CK36" s="19">
        <f t="shared" si="23"/>
        <v>417663.8142857143</v>
      </c>
      <c r="CL36" s="19">
        <f t="shared" si="23"/>
        <v>84556.054901960772</v>
      </c>
      <c r="CM36" s="19">
        <f t="shared" si="23"/>
        <v>23059.048936170213</v>
      </c>
      <c r="CN36" s="19">
        <f t="shared" si="23"/>
        <v>425.1</v>
      </c>
      <c r="CO36" s="19">
        <f t="shared" si="23"/>
        <v>630.56808510638302</v>
      </c>
      <c r="CP36" s="19">
        <f t="shared" si="23"/>
        <v>56859.557894736841</v>
      </c>
      <c r="CQ36" s="19">
        <f t="shared" si="23"/>
        <v>1717.05</v>
      </c>
      <c r="CR36" s="19">
        <f t="shared" si="23"/>
        <v>34828.950000000004</v>
      </c>
      <c r="CS36" s="19">
        <f t="shared" si="23"/>
        <v>65531.35</v>
      </c>
      <c r="CT36" s="19">
        <f t="shared" si="23"/>
        <v>5825.3</v>
      </c>
      <c r="CU36" s="19">
        <f t="shared" si="23"/>
        <v>2990.4523809523807</v>
      </c>
      <c r="CV36" s="19">
        <f t="shared" si="23"/>
        <v>353.18888888888887</v>
      </c>
      <c r="CW36" s="19">
        <f t="shared" si="23"/>
        <v>10469.949999999999</v>
      </c>
      <c r="CY36" s="19">
        <v>3766.2</v>
      </c>
      <c r="CZ36" s="19">
        <v>1580.9</v>
      </c>
      <c r="DA36" s="19">
        <v>6894.7</v>
      </c>
      <c r="DB36" s="19">
        <v>332.1</v>
      </c>
      <c r="DC36" s="19">
        <v>229.2</v>
      </c>
      <c r="DD36" s="19">
        <v>302.2</v>
      </c>
      <c r="DE36" s="19">
        <v>249.1</v>
      </c>
      <c r="DF36" s="19">
        <v>813.7</v>
      </c>
      <c r="DG36" s="19">
        <v>4051.8</v>
      </c>
      <c r="DH36" s="19">
        <v>408.5</v>
      </c>
      <c r="DI36" s="19">
        <v>1843.2</v>
      </c>
      <c r="DJ36" s="19">
        <v>162.69999999999999</v>
      </c>
      <c r="DK36" s="19">
        <v>1275.3</v>
      </c>
      <c r="DM36" s="19">
        <v>2716.7</v>
      </c>
      <c r="DN36" s="19">
        <v>1152.4000000000001</v>
      </c>
      <c r="DO36" s="19">
        <v>6313.5</v>
      </c>
      <c r="DP36" s="19">
        <v>305.5</v>
      </c>
      <c r="DQ36" s="19">
        <v>192.6</v>
      </c>
      <c r="DR36" s="19">
        <v>352</v>
      </c>
      <c r="DS36" s="19">
        <v>235.8</v>
      </c>
      <c r="DT36" s="19">
        <v>647.6</v>
      </c>
      <c r="DU36" s="19">
        <v>3669.9</v>
      </c>
      <c r="DV36" s="19">
        <v>308.89999999999998</v>
      </c>
      <c r="DW36" s="19">
        <v>1763.5</v>
      </c>
      <c r="DX36" s="19">
        <v>122.9</v>
      </c>
      <c r="DY36" s="19">
        <v>993</v>
      </c>
      <c r="EA36" s="19">
        <f t="shared" si="24"/>
        <v>3316.4142857142856</v>
      </c>
      <c r="EB36" s="19">
        <f t="shared" si="24"/>
        <v>1387.6549019607844</v>
      </c>
      <c r="EC36" s="19">
        <f t="shared" si="24"/>
        <v>6622.6489361702124</v>
      </c>
      <c r="ED36" s="19">
        <f t="shared" si="24"/>
        <v>318.8</v>
      </c>
      <c r="EE36" s="19">
        <f t="shared" si="24"/>
        <v>212.06808510638297</v>
      </c>
      <c r="EF36" s="19">
        <f t="shared" si="24"/>
        <v>330.15789473684208</v>
      </c>
      <c r="EG36" s="19">
        <f t="shared" si="24"/>
        <v>242.45</v>
      </c>
      <c r="EH36" s="19">
        <f t="shared" si="24"/>
        <v>730.65000000000009</v>
      </c>
      <c r="EI36" s="19">
        <f t="shared" si="24"/>
        <v>3860.8500000000004</v>
      </c>
      <c r="EJ36" s="19">
        <f t="shared" si="24"/>
        <v>358.7</v>
      </c>
      <c r="EK36" s="19">
        <f t="shared" si="24"/>
        <v>1801.452380952381</v>
      </c>
      <c r="EL36" s="19">
        <f t="shared" si="24"/>
        <v>140.58888888888887</v>
      </c>
      <c r="EM36" s="19">
        <f t="shared" si="24"/>
        <v>1134.1500000000001</v>
      </c>
      <c r="EO36" s="26">
        <v>30.11</v>
      </c>
      <c r="EQ36" s="19">
        <v>10</v>
      </c>
      <c r="ER36" s="19">
        <v>30</v>
      </c>
      <c r="ES36" s="19">
        <v>20</v>
      </c>
      <c r="ET36" s="19">
        <v>50</v>
      </c>
      <c r="EU36" s="19">
        <v>30</v>
      </c>
      <c r="EV36" s="19">
        <v>30</v>
      </c>
      <c r="EW36" s="19">
        <v>30</v>
      </c>
      <c r="EX36" s="19">
        <v>30</v>
      </c>
      <c r="EY36" s="19">
        <v>20</v>
      </c>
      <c r="EZ36" s="19">
        <v>30</v>
      </c>
      <c r="FA36" s="19">
        <v>20</v>
      </c>
      <c r="FB36" s="19">
        <v>30</v>
      </c>
      <c r="FC36" s="19">
        <v>20</v>
      </c>
      <c r="FE36" s="25">
        <v>2.1</v>
      </c>
      <c r="FF36" s="25">
        <v>2.2999999999999998</v>
      </c>
      <c r="FG36" s="25">
        <v>2.2000000000000002</v>
      </c>
      <c r="FH36" s="25">
        <v>2.8</v>
      </c>
      <c r="FI36" s="25">
        <v>2.2000000000000002</v>
      </c>
      <c r="FJ36" s="25">
        <v>3.2</v>
      </c>
      <c r="FK36" s="25">
        <v>2.5</v>
      </c>
      <c r="FL36" s="25">
        <v>2.8</v>
      </c>
      <c r="FM36" s="25">
        <v>2.2000000000000002</v>
      </c>
      <c r="FN36" s="25">
        <v>2.8</v>
      </c>
      <c r="FO36" s="25">
        <v>2.2000000000000002</v>
      </c>
      <c r="FP36" s="25">
        <v>3.5</v>
      </c>
      <c r="FQ36" s="25">
        <v>2.2000000000000002</v>
      </c>
      <c r="FR36" s="25"/>
      <c r="FS36" s="25">
        <v>2.8</v>
      </c>
      <c r="FT36" s="25">
        <v>2.8</v>
      </c>
      <c r="FU36" s="25">
        <v>2.5</v>
      </c>
      <c r="FV36" s="25">
        <v>2.8</v>
      </c>
      <c r="FW36" s="25">
        <v>2.5</v>
      </c>
      <c r="FX36" s="25">
        <v>2.5</v>
      </c>
      <c r="FY36" s="25">
        <v>2.5</v>
      </c>
      <c r="FZ36" s="25">
        <v>2.8</v>
      </c>
      <c r="GA36" s="25">
        <v>2.2000000000000002</v>
      </c>
      <c r="GB36" s="25">
        <v>2.8</v>
      </c>
      <c r="GC36" s="25">
        <v>2</v>
      </c>
      <c r="GD36" s="25">
        <v>2.8</v>
      </c>
      <c r="GE36" s="25">
        <v>2.2000000000000002</v>
      </c>
      <c r="GG36" s="28">
        <v>560706</v>
      </c>
      <c r="GH36" s="28">
        <v>386426.8</v>
      </c>
      <c r="GI36" s="28">
        <v>1904278.9</v>
      </c>
      <c r="GJ36" s="28">
        <v>136666</v>
      </c>
      <c r="GK36" s="28">
        <v>151055.4</v>
      </c>
      <c r="GL36" s="28">
        <v>125939.4</v>
      </c>
      <c r="GM36" s="28">
        <v>48865.4</v>
      </c>
      <c r="GN36" s="28">
        <v>448639.5</v>
      </c>
      <c r="GO36" s="28">
        <v>568018.30000000005</v>
      </c>
      <c r="GP36" s="28">
        <v>50075.9</v>
      </c>
      <c r="GQ36" s="28">
        <v>296729</v>
      </c>
      <c r="GR36" s="28">
        <v>3095.5</v>
      </c>
      <c r="GS36" s="28">
        <v>35263.800000000003</v>
      </c>
      <c r="GU36" s="26">
        <v>25.21</v>
      </c>
      <c r="GV36" s="26">
        <v>19.399999999999999</v>
      </c>
      <c r="GW36" s="26">
        <v>59.19</v>
      </c>
      <c r="GX36" s="26">
        <v>41.39</v>
      </c>
      <c r="GY36" s="26">
        <v>56.02</v>
      </c>
      <c r="GZ36" s="26">
        <v>54.81</v>
      </c>
      <c r="HA36" s="26">
        <v>25.58</v>
      </c>
      <c r="HB36" s="26">
        <v>34.549999999999997</v>
      </c>
      <c r="HC36" s="26">
        <v>17.55</v>
      </c>
      <c r="HD36" s="26">
        <v>8.66</v>
      </c>
      <c r="HE36" s="26">
        <v>12.39</v>
      </c>
      <c r="HF36" s="26">
        <v>9.02</v>
      </c>
      <c r="HG36" s="26">
        <v>2</v>
      </c>
      <c r="HI36" s="27">
        <f t="shared" si="25"/>
        <v>2.1354866951992572E-2</v>
      </c>
      <c r="HJ36" s="27">
        <f t="shared" si="25"/>
        <v>9.9522873226981553E-3</v>
      </c>
      <c r="HK36" s="27">
        <f t="shared" si="25"/>
        <v>1.4563372945411072E-2</v>
      </c>
      <c r="HL36" s="27">
        <f t="shared" si="25"/>
        <v>1.9274101655560236E-2</v>
      </c>
      <c r="HM36" s="27">
        <f t="shared" si="25"/>
        <v>2.4491662672300425E-2</v>
      </c>
      <c r="HN36" s="27">
        <f t="shared" si="25"/>
        <v>3.7383144798879539E-2</v>
      </c>
      <c r="HO36" s="27">
        <f t="shared" si="25"/>
        <v>3.7350318913165495E-2</v>
      </c>
      <c r="HP36" s="27">
        <f t="shared" si="25"/>
        <v>1.2268354110897845E-2</v>
      </c>
      <c r="HQ36" s="27">
        <f t="shared" si="25"/>
        <v>1.0168888434356642E-2</v>
      </c>
      <c r="HR36" s="27">
        <f t="shared" si="25"/>
        <v>2.0265492319964995E-2</v>
      </c>
      <c r="HS36" s="27">
        <f t="shared" si="25"/>
        <v>9.3843015352039674E-3</v>
      </c>
      <c r="HT36" s="27">
        <f t="shared" si="25"/>
        <v>0.14070537737274327</v>
      </c>
      <c r="HU36" s="27">
        <f t="shared" si="25"/>
        <v>1.0117038719947699E-2</v>
      </c>
      <c r="HW36" s="27">
        <f t="shared" si="9"/>
        <v>4.5684466870397705E-2</v>
      </c>
      <c r="HX36" s="27">
        <f t="shared" si="10"/>
        <v>1.8804846896238164E-2</v>
      </c>
      <c r="HY36" s="27">
        <f t="shared" si="11"/>
        <v>2.4298987759418376E-2</v>
      </c>
      <c r="HZ36" s="27">
        <f t="shared" si="12"/>
        <v>2.8171026979766842E-2</v>
      </c>
      <c r="IA36" s="27">
        <f t="shared" si="13"/>
        <v>3.6029684957221156E-2</v>
      </c>
      <c r="IB36" s="27">
        <f t="shared" si="14"/>
        <v>4.8093415783758524E-2</v>
      </c>
      <c r="IC36" s="27">
        <f t="shared" si="15"/>
        <v>4.8226731780679287E-2</v>
      </c>
      <c r="ID36" s="27">
        <f t="shared" si="16"/>
        <v>2.0344611622101896E-2</v>
      </c>
      <c r="IE36" s="27">
        <f t="shared" si="17"/>
        <v>1.4228308697351814E-2</v>
      </c>
      <c r="IF36" s="27">
        <f t="shared" si="18"/>
        <v>2.7317275682543211E-2</v>
      </c>
      <c r="IG36" s="27">
        <f t="shared" si="19"/>
        <v>1.1304329629306699E-2</v>
      </c>
      <c r="IH36" s="27"/>
      <c r="II36" s="27"/>
      <c r="IK36" s="27">
        <f t="shared" si="26"/>
        <v>2.8537166820143487E-3</v>
      </c>
      <c r="IL36" s="27">
        <f t="shared" si="20"/>
        <v>3.708793869895389E-3</v>
      </c>
      <c r="IM36" s="27">
        <f t="shared" si="20"/>
        <v>1.3507261027123872E-2</v>
      </c>
      <c r="IN36" s="27">
        <f t="shared" si="20"/>
        <v>0.20911425301952977</v>
      </c>
      <c r="IO36" s="27">
        <f t="shared" si="20"/>
        <v>7.2980793532151797E-2</v>
      </c>
      <c r="IP36" s="27">
        <f t="shared" si="20"/>
        <v>4.4511126751008E-3</v>
      </c>
      <c r="IQ36" s="27">
        <f t="shared" si="20"/>
        <v>3.1585110399525683E-2</v>
      </c>
      <c r="IR36" s="27">
        <f t="shared" si="20"/>
        <v>5.8187500359653315E-3</v>
      </c>
      <c r="IS36" s="27">
        <f t="shared" si="20"/>
        <v>5.5043682757114389E-3</v>
      </c>
      <c r="IT36" s="27">
        <f t="shared" si="20"/>
        <v>1.5135662611294443E-2</v>
      </c>
      <c r="IU36" s="27">
        <f t="shared" si="20"/>
        <v>7.5024283892355034E-2</v>
      </c>
      <c r="IV36" s="27">
        <f t="shared" si="20"/>
        <v>0.10997310954207534</v>
      </c>
      <c r="IW36" s="27">
        <f t="shared" si="20"/>
        <v>1.4869070358924338E-2</v>
      </c>
    </row>
    <row r="37" spans="1:257">
      <c r="A37" s="21">
        <v>35</v>
      </c>
      <c r="B37" s="19" t="s">
        <v>173</v>
      </c>
      <c r="C37" s="22" t="s">
        <v>175</v>
      </c>
      <c r="D37" s="19">
        <v>2</v>
      </c>
      <c r="E37" s="19">
        <v>5</v>
      </c>
      <c r="G37" s="23">
        <v>41218</v>
      </c>
      <c r="H37" s="24">
        <v>0.76957175925925936</v>
      </c>
      <c r="I37" s="24"/>
      <c r="J37" s="25">
        <v>29.254000000000001</v>
      </c>
      <c r="K37" s="25">
        <v>-46.228000000000002</v>
      </c>
      <c r="L37" s="25">
        <v>10.456</v>
      </c>
      <c r="M37" s="26"/>
      <c r="O37" s="26">
        <v>42.495849759999999</v>
      </c>
      <c r="P37" s="26">
        <v>9.3207061800000002</v>
      </c>
      <c r="Q37" s="26">
        <v>0.89097366</v>
      </c>
      <c r="R37" s="26">
        <v>4.2385240000000005E-2</v>
      </c>
      <c r="S37" s="26">
        <v>0.22802204999999998</v>
      </c>
      <c r="T37" s="26">
        <v>33.941729500000001</v>
      </c>
      <c r="U37" s="26">
        <v>1.1078753400000001</v>
      </c>
      <c r="V37" s="26">
        <v>5.7326393899999992</v>
      </c>
      <c r="W37" s="26">
        <v>2.3324663999999999</v>
      </c>
      <c r="X37" s="26">
        <v>1.77527649</v>
      </c>
      <c r="Y37" s="26">
        <v>4.8184400000000002E-2</v>
      </c>
      <c r="Z37" s="26">
        <v>0.61599999999999999</v>
      </c>
      <c r="AA37" s="26">
        <v>0.49399999999999999</v>
      </c>
      <c r="AB37" s="26">
        <f t="shared" si="21"/>
        <v>99.026108410000006</v>
      </c>
      <c r="AC37" s="26">
        <f t="shared" si="22"/>
        <v>0.25938053730840488</v>
      </c>
      <c r="AD37" s="26">
        <f t="shared" si="6"/>
        <v>0.11146671668565883</v>
      </c>
      <c r="AE37" s="26">
        <f t="shared" si="7"/>
        <v>98.655261156005949</v>
      </c>
      <c r="AG37" s="25">
        <v>73.837999999999994</v>
      </c>
      <c r="AH37" s="25">
        <v>21.302</v>
      </c>
      <c r="AI37" s="25">
        <v>0.85729999999999995</v>
      </c>
      <c r="AJ37" s="25">
        <v>7.0300000000000001E-2</v>
      </c>
      <c r="AK37" s="25">
        <v>0.27100000000000002</v>
      </c>
      <c r="AL37" s="25">
        <v>45.491999999999997</v>
      </c>
      <c r="AM37" s="25">
        <v>3.2715999999999998</v>
      </c>
      <c r="AN37" s="25">
        <v>7.5620000000000003</v>
      </c>
      <c r="AO37" s="25">
        <v>9.8109999999999999</v>
      </c>
      <c r="AP37" s="25">
        <v>10.944000000000001</v>
      </c>
      <c r="AQ37" s="25">
        <v>0.3372</v>
      </c>
      <c r="AR37" s="25">
        <v>7.5266999999999999</v>
      </c>
      <c r="AS37" s="25">
        <v>25.489699999999999</v>
      </c>
      <c r="AU37" s="26">
        <v>39.8202</v>
      </c>
      <c r="AV37" s="26">
        <v>7.8071999999999999</v>
      </c>
      <c r="AW37" s="26">
        <v>0.84660000000000002</v>
      </c>
      <c r="AX37" s="26">
        <v>4.2500000000000003E-2</v>
      </c>
      <c r="AY37" s="26">
        <v>0.2233</v>
      </c>
      <c r="AZ37" s="26">
        <v>32.0764</v>
      </c>
      <c r="BA37" s="26">
        <v>1.0806</v>
      </c>
      <c r="BB37" s="26">
        <v>4.3323</v>
      </c>
      <c r="BC37" s="26">
        <v>2.4091999999999998</v>
      </c>
      <c r="BD37" s="26">
        <v>1.2771999999999999</v>
      </c>
      <c r="BE37" s="26">
        <v>5.0299999999999997E-2</v>
      </c>
      <c r="BF37" s="26">
        <v>0.67889999999999995</v>
      </c>
      <c r="BG37" s="26">
        <v>0.50980000000000003</v>
      </c>
      <c r="BI37" s="27">
        <f t="shared" si="8"/>
        <v>1.0671932777836375</v>
      </c>
      <c r="BJ37" s="27">
        <f t="shared" si="8"/>
        <v>1.1938603058715032</v>
      </c>
      <c r="BK37" s="27">
        <f t="shared" si="8"/>
        <v>1.05241396172927</v>
      </c>
      <c r="BL37" s="27">
        <f t="shared" si="8"/>
        <v>0.99729976470588244</v>
      </c>
      <c r="BM37" s="27">
        <f t="shared" si="8"/>
        <v>1.0211466636811464</v>
      </c>
      <c r="BN37" s="27">
        <f t="shared" si="8"/>
        <v>1.0581527072863539</v>
      </c>
      <c r="BO37" s="27">
        <f t="shared" ref="BO37:BU73" si="27">U37/BA37</f>
        <v>1.025240921710161</v>
      </c>
      <c r="BP37" s="27">
        <f t="shared" si="27"/>
        <v>1.3232323223230154</v>
      </c>
      <c r="BQ37" s="27">
        <f t="shared" si="27"/>
        <v>0.96814975925618474</v>
      </c>
      <c r="BR37" s="27">
        <f t="shared" si="27"/>
        <v>1.389975328844347</v>
      </c>
      <c r="BS37" s="27">
        <f t="shared" si="27"/>
        <v>0.95794035785288278</v>
      </c>
      <c r="BT37" s="27">
        <f t="shared" si="27"/>
        <v>0.90735012520253355</v>
      </c>
      <c r="BU37" s="27">
        <f t="shared" si="27"/>
        <v>0.96900745390349152</v>
      </c>
      <c r="BW37" s="19">
        <v>414015.3</v>
      </c>
      <c r="BX37" s="19">
        <v>82314.8</v>
      </c>
      <c r="BY37" s="19">
        <v>16326.8</v>
      </c>
      <c r="BZ37" s="19">
        <v>112.9</v>
      </c>
      <c r="CA37" s="19">
        <v>411.8</v>
      </c>
      <c r="CB37" s="19">
        <v>57293.3</v>
      </c>
      <c r="CC37" s="19">
        <v>1597.5</v>
      </c>
      <c r="CD37" s="19">
        <v>33928.9</v>
      </c>
      <c r="CE37" s="19">
        <v>55729</v>
      </c>
      <c r="CF37" s="19">
        <v>5479.9</v>
      </c>
      <c r="CG37" s="19">
        <v>999.7</v>
      </c>
      <c r="CH37" s="19">
        <v>232.5</v>
      </c>
      <c r="CI37" s="19">
        <v>8987</v>
      </c>
      <c r="CK37" s="19">
        <f t="shared" si="23"/>
        <v>417393.38571428572</v>
      </c>
      <c r="CL37" s="19">
        <f t="shared" si="23"/>
        <v>83658.090196078439</v>
      </c>
      <c r="CM37" s="19">
        <f t="shared" si="23"/>
        <v>22836.180851063829</v>
      </c>
      <c r="CN37" s="19">
        <f t="shared" si="23"/>
        <v>433.4</v>
      </c>
      <c r="CO37" s="19">
        <f t="shared" si="23"/>
        <v>632.96595744680849</v>
      </c>
      <c r="CP37" s="19">
        <f t="shared" si="23"/>
        <v>57612.00350877193</v>
      </c>
      <c r="CQ37" s="19">
        <f t="shared" si="23"/>
        <v>1810.05</v>
      </c>
      <c r="CR37" s="19">
        <f t="shared" ref="CR37:CW79" si="28">CD37+EH37</f>
        <v>34651.25</v>
      </c>
      <c r="CS37" s="19">
        <f t="shared" si="28"/>
        <v>59726.05</v>
      </c>
      <c r="CT37" s="19">
        <f t="shared" si="28"/>
        <v>5831.9</v>
      </c>
      <c r="CU37" s="19">
        <f t="shared" si="28"/>
        <v>2760.8380952380953</v>
      </c>
      <c r="CV37" s="19">
        <f t="shared" si="28"/>
        <v>358.33333333333337</v>
      </c>
      <c r="CW37" s="19">
        <f t="shared" si="28"/>
        <v>10068</v>
      </c>
      <c r="CY37" s="19">
        <v>3859.2</v>
      </c>
      <c r="CZ37" s="19">
        <v>1541</v>
      </c>
      <c r="DA37" s="19">
        <v>6971.1</v>
      </c>
      <c r="DB37" s="19">
        <v>345.4</v>
      </c>
      <c r="DC37" s="19">
        <v>225.8</v>
      </c>
      <c r="DD37" s="19">
        <v>365.3</v>
      </c>
      <c r="DE37" s="19">
        <v>255.7</v>
      </c>
      <c r="DF37" s="19">
        <v>817</v>
      </c>
      <c r="DG37" s="19">
        <v>4184.7</v>
      </c>
      <c r="DH37" s="19">
        <v>381.9</v>
      </c>
      <c r="DI37" s="19">
        <v>1776.8</v>
      </c>
      <c r="DJ37" s="19">
        <v>129.5</v>
      </c>
      <c r="DK37" s="19">
        <v>1198.9000000000001</v>
      </c>
      <c r="DM37" s="19">
        <v>2736.6</v>
      </c>
      <c r="DN37" s="19">
        <v>1102.5999999999999</v>
      </c>
      <c r="DO37" s="19">
        <v>5984.7</v>
      </c>
      <c r="DP37" s="19">
        <v>295.60000000000002</v>
      </c>
      <c r="DQ37" s="19">
        <v>215.9</v>
      </c>
      <c r="DR37" s="19">
        <v>282.3</v>
      </c>
      <c r="DS37" s="19">
        <v>169.4</v>
      </c>
      <c r="DT37" s="19">
        <v>627.70000000000005</v>
      </c>
      <c r="DU37" s="19">
        <v>3809.4</v>
      </c>
      <c r="DV37" s="19">
        <v>322.10000000000002</v>
      </c>
      <c r="DW37" s="19">
        <v>1746.9</v>
      </c>
      <c r="DX37" s="19">
        <v>122.9</v>
      </c>
      <c r="DY37" s="19">
        <v>963.1</v>
      </c>
      <c r="EA37" s="19">
        <f t="shared" si="24"/>
        <v>3378.0857142857139</v>
      </c>
      <c r="EB37" s="19">
        <f t="shared" si="24"/>
        <v>1343.2901960784313</v>
      </c>
      <c r="EC37" s="19">
        <f t="shared" si="24"/>
        <v>6509.3808510638301</v>
      </c>
      <c r="ED37" s="19">
        <f t="shared" si="24"/>
        <v>320.5</v>
      </c>
      <c r="EE37" s="19">
        <f t="shared" si="24"/>
        <v>221.16595744680853</v>
      </c>
      <c r="EF37" s="19">
        <f t="shared" si="24"/>
        <v>318.70350877192982</v>
      </c>
      <c r="EG37" s="19">
        <f t="shared" si="24"/>
        <v>212.55</v>
      </c>
      <c r="EH37" s="19">
        <f t="shared" ref="EH37:EM79" si="29">(FZ37/(FL37+FZ37))*(DF37-DT37)+DT37</f>
        <v>722.35</v>
      </c>
      <c r="EI37" s="19">
        <f t="shared" si="29"/>
        <v>3997.05</v>
      </c>
      <c r="EJ37" s="19">
        <f t="shared" si="29"/>
        <v>352</v>
      </c>
      <c r="EK37" s="19">
        <f t="shared" si="29"/>
        <v>1761.1380952380953</v>
      </c>
      <c r="EL37" s="19">
        <f t="shared" si="29"/>
        <v>125.83333333333334</v>
      </c>
      <c r="EM37" s="19">
        <f t="shared" si="29"/>
        <v>1081</v>
      </c>
      <c r="EO37" s="26">
        <v>30.11</v>
      </c>
      <c r="EQ37" s="19">
        <v>10</v>
      </c>
      <c r="ER37" s="19">
        <v>30</v>
      </c>
      <c r="ES37" s="19">
        <v>20</v>
      </c>
      <c r="ET37" s="19">
        <v>50</v>
      </c>
      <c r="EU37" s="19">
        <v>30</v>
      </c>
      <c r="EV37" s="19">
        <v>30</v>
      </c>
      <c r="EW37" s="19">
        <v>30</v>
      </c>
      <c r="EX37" s="19">
        <v>30</v>
      </c>
      <c r="EY37" s="19">
        <v>20</v>
      </c>
      <c r="EZ37" s="19">
        <v>30</v>
      </c>
      <c r="FA37" s="19">
        <v>20</v>
      </c>
      <c r="FB37" s="19">
        <v>30</v>
      </c>
      <c r="FC37" s="19">
        <v>20</v>
      </c>
      <c r="FE37" s="25">
        <v>2.1</v>
      </c>
      <c r="FF37" s="25">
        <v>2.2999999999999998</v>
      </c>
      <c r="FG37" s="25">
        <v>2.2000000000000002</v>
      </c>
      <c r="FH37" s="25">
        <v>2.8</v>
      </c>
      <c r="FI37" s="25">
        <v>2.2000000000000002</v>
      </c>
      <c r="FJ37" s="25">
        <v>3.2</v>
      </c>
      <c r="FK37" s="25">
        <v>2.5</v>
      </c>
      <c r="FL37" s="25">
        <v>2.8</v>
      </c>
      <c r="FM37" s="25">
        <v>2.2000000000000002</v>
      </c>
      <c r="FN37" s="25">
        <v>2.8</v>
      </c>
      <c r="FO37" s="25">
        <v>2.2000000000000002</v>
      </c>
      <c r="FP37" s="25">
        <v>3.5</v>
      </c>
      <c r="FQ37" s="25">
        <v>2.2000000000000002</v>
      </c>
      <c r="FR37" s="25"/>
      <c r="FS37" s="25">
        <v>2.8</v>
      </c>
      <c r="FT37" s="25">
        <v>2.8</v>
      </c>
      <c r="FU37" s="25">
        <v>2.5</v>
      </c>
      <c r="FV37" s="25">
        <v>2.8</v>
      </c>
      <c r="FW37" s="25">
        <v>2.5</v>
      </c>
      <c r="FX37" s="25">
        <v>2.5</v>
      </c>
      <c r="FY37" s="25">
        <v>2.5</v>
      </c>
      <c r="FZ37" s="25">
        <v>2.8</v>
      </c>
      <c r="GA37" s="25">
        <v>2.2000000000000002</v>
      </c>
      <c r="GB37" s="25">
        <v>2.8</v>
      </c>
      <c r="GC37" s="25">
        <v>2</v>
      </c>
      <c r="GD37" s="25">
        <v>2.8</v>
      </c>
      <c r="GE37" s="25">
        <v>2.2000000000000002</v>
      </c>
      <c r="GG37" s="28">
        <v>560706</v>
      </c>
      <c r="GH37" s="28">
        <v>386426.8</v>
      </c>
      <c r="GI37" s="28">
        <v>1904278.9</v>
      </c>
      <c r="GJ37" s="28">
        <v>136666</v>
      </c>
      <c r="GK37" s="28">
        <v>151055.4</v>
      </c>
      <c r="GL37" s="28">
        <v>125939.4</v>
      </c>
      <c r="GM37" s="28">
        <v>48865.4</v>
      </c>
      <c r="GN37" s="28">
        <v>448639.5</v>
      </c>
      <c r="GO37" s="28">
        <v>568018.30000000005</v>
      </c>
      <c r="GP37" s="28">
        <v>50075.9</v>
      </c>
      <c r="GQ37" s="28">
        <v>296729</v>
      </c>
      <c r="GR37" s="28">
        <v>3095.5</v>
      </c>
      <c r="GS37" s="28">
        <v>35263.800000000003</v>
      </c>
      <c r="GU37" s="26">
        <v>25.21</v>
      </c>
      <c r="GV37" s="26">
        <v>19.399999999999999</v>
      </c>
      <c r="GW37" s="26">
        <v>59.19</v>
      </c>
      <c r="GX37" s="26">
        <v>41.39</v>
      </c>
      <c r="GY37" s="26">
        <v>56.02</v>
      </c>
      <c r="GZ37" s="26">
        <v>54.81</v>
      </c>
      <c r="HA37" s="26">
        <v>25.58</v>
      </c>
      <c r="HB37" s="26">
        <v>34.549999999999997</v>
      </c>
      <c r="HC37" s="26">
        <v>17.55</v>
      </c>
      <c r="HD37" s="26">
        <v>8.66</v>
      </c>
      <c r="HE37" s="26">
        <v>12.39</v>
      </c>
      <c r="HF37" s="26">
        <v>9.02</v>
      </c>
      <c r="HG37" s="26">
        <v>2</v>
      </c>
      <c r="HI37" s="27">
        <f t="shared" si="25"/>
        <v>2.1562391670504395E-2</v>
      </c>
      <c r="HJ37" s="27">
        <f t="shared" si="25"/>
        <v>9.8060290188089032E-3</v>
      </c>
      <c r="HK37" s="27">
        <f t="shared" si="25"/>
        <v>1.4429128583191491E-2</v>
      </c>
      <c r="HL37" s="27">
        <f t="shared" si="25"/>
        <v>1.8696940632652224E-2</v>
      </c>
      <c r="HM37" s="27">
        <f t="shared" si="25"/>
        <v>2.5140525965300673E-2</v>
      </c>
      <c r="HN37" s="27">
        <f t="shared" si="25"/>
        <v>3.6699504399714193E-2</v>
      </c>
      <c r="HO37" s="27">
        <f t="shared" si="25"/>
        <v>3.4928168740152317E-2</v>
      </c>
      <c r="HP37" s="27">
        <f t="shared" ref="HP37:HU79" si="30">3*BP37*(HB37/GN37)*SQRT(2)*SQRT(EH37/(EX37*($EO37/1000)))</f>
        <v>1.2225896940257658E-2</v>
      </c>
      <c r="HQ37" s="27">
        <f t="shared" si="30"/>
        <v>1.0339344413559123E-2</v>
      </c>
      <c r="HR37" s="27">
        <f t="shared" si="30"/>
        <v>2.0132040693697534E-2</v>
      </c>
      <c r="HS37" s="27">
        <f t="shared" si="30"/>
        <v>9.1772458552981002E-3</v>
      </c>
      <c r="HT37" s="27">
        <f t="shared" si="30"/>
        <v>0.13239413020155716</v>
      </c>
      <c r="HU37" s="27">
        <f t="shared" si="30"/>
        <v>9.8788576542225091E-3</v>
      </c>
      <c r="HW37" s="27">
        <f t="shared" si="9"/>
        <v>4.6128424500710051E-2</v>
      </c>
      <c r="HX37" s="27">
        <f t="shared" si="10"/>
        <v>1.8528491831039422E-2</v>
      </c>
      <c r="HY37" s="27">
        <f t="shared" si="11"/>
        <v>2.4075001041055005E-2</v>
      </c>
      <c r="HZ37" s="27">
        <f t="shared" si="12"/>
        <v>2.7327448428684491E-2</v>
      </c>
      <c r="IA37" s="27">
        <f t="shared" si="13"/>
        <v>3.6984227747553819E-2</v>
      </c>
      <c r="IB37" s="27">
        <f t="shared" si="14"/>
        <v>4.721391241023231E-2</v>
      </c>
      <c r="IC37" s="27">
        <f t="shared" si="15"/>
        <v>4.509925147728467E-2</v>
      </c>
      <c r="ID37" s="27">
        <f t="shared" si="16"/>
        <v>2.0274204896029276E-2</v>
      </c>
      <c r="IE37" s="27">
        <f t="shared" si="17"/>
        <v>1.4466810703451925E-2</v>
      </c>
      <c r="IF37" s="27">
        <f t="shared" si="18"/>
        <v>2.7137386893883463E-2</v>
      </c>
      <c r="IG37" s="27">
        <f t="shared" si="19"/>
        <v>1.1054910357292091E-2</v>
      </c>
      <c r="IH37" s="27"/>
      <c r="II37" s="27"/>
      <c r="IK37" s="27">
        <f t="shared" si="26"/>
        <v>2.855297563638269E-3</v>
      </c>
      <c r="IL37" s="27">
        <f t="shared" si="20"/>
        <v>3.7266538639946596E-3</v>
      </c>
      <c r="IM37" s="27">
        <f t="shared" si="20"/>
        <v>1.3520718316366885E-2</v>
      </c>
      <c r="IN37" s="27">
        <f t="shared" si="20"/>
        <v>0.19820862546908227</v>
      </c>
      <c r="IO37" s="27">
        <f t="shared" si="20"/>
        <v>7.4672403010972291E-2</v>
      </c>
      <c r="IP37" s="27">
        <f t="shared" si="20"/>
        <v>4.4201252081659034E-3</v>
      </c>
      <c r="IQ37" s="27">
        <f t="shared" si="20"/>
        <v>2.9620891783889953E-2</v>
      </c>
      <c r="IR37" s="27">
        <f t="shared" si="20"/>
        <v>5.8324878859802648E-3</v>
      </c>
      <c r="IS37" s="27">
        <f t="shared" si="20"/>
        <v>5.8370958097420126E-3</v>
      </c>
      <c r="IT37" s="27">
        <f t="shared" si="20"/>
        <v>1.5098805496225005E-2</v>
      </c>
      <c r="IU37" s="27">
        <f t="shared" si="20"/>
        <v>8.6681030942349219E-2</v>
      </c>
      <c r="IV37" s="27">
        <f t="shared" si="20"/>
        <v>9.957687225952809E-2</v>
      </c>
      <c r="IW37" s="27">
        <f t="shared" si="20"/>
        <v>1.5140242819772833E-2</v>
      </c>
    </row>
    <row r="38" spans="1:257">
      <c r="A38" s="21">
        <v>36</v>
      </c>
      <c r="B38" s="19" t="s">
        <v>173</v>
      </c>
      <c r="C38" s="22" t="s">
        <v>175</v>
      </c>
      <c r="D38" s="19">
        <v>2</v>
      </c>
      <c r="E38" s="19">
        <v>6</v>
      </c>
      <c r="G38" s="23">
        <v>41218</v>
      </c>
      <c r="H38" s="24">
        <v>0.77258101851851846</v>
      </c>
      <c r="I38" s="24"/>
      <c r="J38" s="25">
        <v>29.257000000000001</v>
      </c>
      <c r="K38" s="25">
        <v>-46.222999999999999</v>
      </c>
      <c r="L38" s="25">
        <v>10.456</v>
      </c>
      <c r="M38" s="26"/>
      <c r="O38" s="26">
        <v>43.161184500000005</v>
      </c>
      <c r="P38" s="26">
        <v>8.995719059999999</v>
      </c>
      <c r="Q38" s="26">
        <v>0.85760385999999988</v>
      </c>
      <c r="R38" s="26">
        <v>2.9231200000000002E-2</v>
      </c>
      <c r="S38" s="26">
        <v>0.22949315999999997</v>
      </c>
      <c r="T38" s="26">
        <v>33.989330000000002</v>
      </c>
      <c r="U38" s="26">
        <v>1.0265278499999999</v>
      </c>
      <c r="V38" s="26">
        <v>5.8288190499999999</v>
      </c>
      <c r="W38" s="26">
        <v>2.5045679999999995</v>
      </c>
      <c r="X38" s="26">
        <v>1.7523609999999998</v>
      </c>
      <c r="Y38" s="26">
        <v>6.6253550000000008E-2</v>
      </c>
      <c r="Z38" s="26">
        <v>0.54599999999999993</v>
      </c>
      <c r="AA38" s="26">
        <v>0.504</v>
      </c>
      <c r="AB38" s="26">
        <f t="shared" si="21"/>
        <v>99.491091230000009</v>
      </c>
      <c r="AC38" s="26">
        <f t="shared" si="22"/>
        <v>0.2299054762506316</v>
      </c>
      <c r="AD38" s="26">
        <f t="shared" si="6"/>
        <v>0.1137231279545993</v>
      </c>
      <c r="AE38" s="26">
        <f t="shared" si="7"/>
        <v>99.147462625794773</v>
      </c>
      <c r="AG38" s="25">
        <v>75.122</v>
      </c>
      <c r="AH38" s="25">
        <v>20.571999999999999</v>
      </c>
      <c r="AI38" s="25">
        <v>0.82479999999999998</v>
      </c>
      <c r="AJ38" s="25">
        <v>4.7300000000000002E-2</v>
      </c>
      <c r="AK38" s="25">
        <v>0.27339999999999998</v>
      </c>
      <c r="AL38" s="25">
        <v>45.56</v>
      </c>
      <c r="AM38" s="25">
        <v>3.0301999999999998</v>
      </c>
      <c r="AN38" s="25">
        <v>7.7009999999999996</v>
      </c>
      <c r="AO38" s="25">
        <v>10.53</v>
      </c>
      <c r="AP38" s="25">
        <v>10.819000000000001</v>
      </c>
      <c r="AQ38" s="25">
        <v>0.45979999999999999</v>
      </c>
      <c r="AR38" s="25">
        <v>6.6825000000000001</v>
      </c>
      <c r="AS38" s="25">
        <v>26.002500000000001</v>
      </c>
      <c r="AU38" s="26">
        <v>40.512599999999999</v>
      </c>
      <c r="AV38" s="26">
        <v>7.5396000000000001</v>
      </c>
      <c r="AW38" s="26">
        <v>0.8145</v>
      </c>
      <c r="AX38" s="26">
        <v>2.86E-2</v>
      </c>
      <c r="AY38" s="26">
        <v>0.2253</v>
      </c>
      <c r="AZ38" s="26">
        <v>32.124400000000001</v>
      </c>
      <c r="BA38" s="26">
        <v>1.0008999999999999</v>
      </c>
      <c r="BB38" s="26">
        <v>4.4119000000000002</v>
      </c>
      <c r="BC38" s="26">
        <v>2.5857999999999999</v>
      </c>
      <c r="BD38" s="26">
        <v>1.2625999999999999</v>
      </c>
      <c r="BE38" s="26">
        <v>6.8599999999999994E-2</v>
      </c>
      <c r="BF38" s="26">
        <v>0.6028</v>
      </c>
      <c r="BG38" s="26">
        <v>0.52</v>
      </c>
      <c r="BI38" s="27">
        <f t="shared" ref="BI38:BQ78" si="31">O38/AU38</f>
        <v>1.0653768086965538</v>
      </c>
      <c r="BJ38" s="27">
        <f t="shared" si="31"/>
        <v>1.1931294843227755</v>
      </c>
      <c r="BK38" s="27">
        <f t="shared" si="31"/>
        <v>1.0529206384284835</v>
      </c>
      <c r="BL38" s="27">
        <f t="shared" si="31"/>
        <v>1.0220699300699301</v>
      </c>
      <c r="BM38" s="27">
        <f t="shared" si="31"/>
        <v>1.0186114513981357</v>
      </c>
      <c r="BN38" s="27">
        <f t="shared" si="31"/>
        <v>1.0580533799853071</v>
      </c>
      <c r="BO38" s="27">
        <f t="shared" si="27"/>
        <v>1.0256048056748925</v>
      </c>
      <c r="BP38" s="27">
        <f t="shared" si="27"/>
        <v>1.3211584691402796</v>
      </c>
      <c r="BQ38" s="27">
        <f t="shared" si="27"/>
        <v>0.96858535076185304</v>
      </c>
      <c r="BR38" s="27">
        <f t="shared" si="27"/>
        <v>1.3878987802946301</v>
      </c>
      <c r="BS38" s="27">
        <f t="shared" si="27"/>
        <v>0.96579518950437337</v>
      </c>
      <c r="BT38" s="27">
        <f t="shared" si="27"/>
        <v>0.90577305905773042</v>
      </c>
      <c r="BU38" s="27">
        <f t="shared" si="27"/>
        <v>0.96923076923076923</v>
      </c>
      <c r="BW38" s="19">
        <v>421212.6</v>
      </c>
      <c r="BX38" s="19">
        <v>79498.3</v>
      </c>
      <c r="BY38" s="19">
        <v>15707.6</v>
      </c>
      <c r="BZ38" s="19">
        <v>83.1</v>
      </c>
      <c r="CA38" s="19">
        <v>415.3</v>
      </c>
      <c r="CB38" s="19">
        <v>57378.7</v>
      </c>
      <c r="CC38" s="19">
        <v>1481.7</v>
      </c>
      <c r="CD38" s="19">
        <v>34548.199999999997</v>
      </c>
      <c r="CE38" s="19">
        <v>59810.6</v>
      </c>
      <c r="CF38" s="19">
        <v>5418.6</v>
      </c>
      <c r="CG38" s="19">
        <v>1365.4</v>
      </c>
      <c r="CH38" s="19">
        <v>206</v>
      </c>
      <c r="CI38" s="19">
        <v>9169.4</v>
      </c>
      <c r="CK38" s="19">
        <f t="shared" ref="CK38:CQ74" si="32">BW38+EA38</f>
        <v>424475.05714285711</v>
      </c>
      <c r="CL38" s="19">
        <f t="shared" si="32"/>
        <v>80723.929411764708</v>
      </c>
      <c r="CM38" s="19">
        <f t="shared" si="32"/>
        <v>22377.485106382977</v>
      </c>
      <c r="CN38" s="19">
        <f t="shared" si="32"/>
        <v>398.70000000000005</v>
      </c>
      <c r="CO38" s="19">
        <f t="shared" si="32"/>
        <v>647.57872340425536</v>
      </c>
      <c r="CP38" s="19">
        <f t="shared" si="32"/>
        <v>57699.914035087713</v>
      </c>
      <c r="CQ38" s="19">
        <f t="shared" si="32"/>
        <v>1699.3500000000001</v>
      </c>
      <c r="CR38" s="19">
        <f t="shared" si="28"/>
        <v>35247.5</v>
      </c>
      <c r="CS38" s="19">
        <f t="shared" si="28"/>
        <v>63813.95</v>
      </c>
      <c r="CT38" s="19">
        <f t="shared" si="28"/>
        <v>5740.85</v>
      </c>
      <c r="CU38" s="19">
        <f t="shared" si="28"/>
        <v>3042.6809523809525</v>
      </c>
      <c r="CV38" s="19">
        <f t="shared" si="28"/>
        <v>341.51111111111112</v>
      </c>
      <c r="CW38" s="19">
        <f t="shared" si="28"/>
        <v>10205.949999999999</v>
      </c>
      <c r="CY38" s="19">
        <v>3760.8</v>
      </c>
      <c r="CZ38" s="19">
        <v>1345.5</v>
      </c>
      <c r="DA38" s="19">
        <v>7066.4</v>
      </c>
      <c r="DB38" s="19">
        <v>358.8</v>
      </c>
      <c r="DC38" s="19">
        <v>252.5</v>
      </c>
      <c r="DD38" s="19">
        <v>315.60000000000002</v>
      </c>
      <c r="DE38" s="19">
        <v>245.9</v>
      </c>
      <c r="DF38" s="19">
        <v>784</v>
      </c>
      <c r="DG38" s="19">
        <v>4295.7</v>
      </c>
      <c r="DH38" s="19">
        <v>348.8</v>
      </c>
      <c r="DI38" s="19">
        <v>1833.9</v>
      </c>
      <c r="DJ38" s="19">
        <v>142.9</v>
      </c>
      <c r="DK38" s="19">
        <v>1152.8</v>
      </c>
      <c r="DM38" s="19">
        <v>2598</v>
      </c>
      <c r="DN38" s="19">
        <v>1079.7</v>
      </c>
      <c r="DO38" s="19">
        <v>6219.3</v>
      </c>
      <c r="DP38" s="19">
        <v>272.39999999999998</v>
      </c>
      <c r="DQ38" s="19">
        <v>209.3</v>
      </c>
      <c r="DR38" s="19">
        <v>325.60000000000002</v>
      </c>
      <c r="DS38" s="19">
        <v>189.4</v>
      </c>
      <c r="DT38" s="19">
        <v>614.6</v>
      </c>
      <c r="DU38" s="19">
        <v>3711</v>
      </c>
      <c r="DV38" s="19">
        <v>295.7</v>
      </c>
      <c r="DW38" s="19">
        <v>1534.9</v>
      </c>
      <c r="DX38" s="19">
        <v>129.6</v>
      </c>
      <c r="DY38" s="19">
        <v>920.3</v>
      </c>
      <c r="EA38" s="19">
        <f t="shared" ref="EA38:EG74" si="33">(FS38/(FE38+FS38))*(CY38-DM38)+DM38</f>
        <v>3262.457142857143</v>
      </c>
      <c r="EB38" s="19">
        <f t="shared" si="33"/>
        <v>1225.629411764706</v>
      </c>
      <c r="EC38" s="19">
        <f t="shared" si="33"/>
        <v>6669.8851063829788</v>
      </c>
      <c r="ED38" s="19">
        <f t="shared" si="33"/>
        <v>315.60000000000002</v>
      </c>
      <c r="EE38" s="19">
        <f t="shared" si="33"/>
        <v>232.27872340425532</v>
      </c>
      <c r="EF38" s="19">
        <f t="shared" si="33"/>
        <v>321.21403508771931</v>
      </c>
      <c r="EG38" s="19">
        <f t="shared" si="33"/>
        <v>217.65</v>
      </c>
      <c r="EH38" s="19">
        <f t="shared" si="29"/>
        <v>699.3</v>
      </c>
      <c r="EI38" s="19">
        <f t="shared" si="29"/>
        <v>4003.35</v>
      </c>
      <c r="EJ38" s="19">
        <f t="shared" si="29"/>
        <v>322.25</v>
      </c>
      <c r="EK38" s="19">
        <f t="shared" si="29"/>
        <v>1677.2809523809524</v>
      </c>
      <c r="EL38" s="19">
        <f t="shared" si="29"/>
        <v>135.51111111111112</v>
      </c>
      <c r="EM38" s="19">
        <f t="shared" si="29"/>
        <v>1036.55</v>
      </c>
      <c r="EO38" s="26">
        <v>30.1</v>
      </c>
      <c r="EQ38" s="19">
        <v>10</v>
      </c>
      <c r="ER38" s="19">
        <v>30</v>
      </c>
      <c r="ES38" s="19">
        <v>20</v>
      </c>
      <c r="ET38" s="19">
        <v>50</v>
      </c>
      <c r="EU38" s="19">
        <v>30</v>
      </c>
      <c r="EV38" s="19">
        <v>30</v>
      </c>
      <c r="EW38" s="19">
        <v>30</v>
      </c>
      <c r="EX38" s="19">
        <v>30</v>
      </c>
      <c r="EY38" s="19">
        <v>20</v>
      </c>
      <c r="EZ38" s="19">
        <v>30</v>
      </c>
      <c r="FA38" s="19">
        <v>20</v>
      </c>
      <c r="FB38" s="19">
        <v>30</v>
      </c>
      <c r="FC38" s="19">
        <v>20</v>
      </c>
      <c r="FE38" s="25">
        <v>2.1</v>
      </c>
      <c r="FF38" s="25">
        <v>2.2999999999999998</v>
      </c>
      <c r="FG38" s="25">
        <v>2.2000000000000002</v>
      </c>
      <c r="FH38" s="25">
        <v>2.8</v>
      </c>
      <c r="FI38" s="25">
        <v>2.2000000000000002</v>
      </c>
      <c r="FJ38" s="25">
        <v>3.2</v>
      </c>
      <c r="FK38" s="25">
        <v>2.5</v>
      </c>
      <c r="FL38" s="25">
        <v>2.8</v>
      </c>
      <c r="FM38" s="25">
        <v>2.2000000000000002</v>
      </c>
      <c r="FN38" s="25">
        <v>2.8</v>
      </c>
      <c r="FO38" s="25">
        <v>2.2000000000000002</v>
      </c>
      <c r="FP38" s="25">
        <v>3.5</v>
      </c>
      <c r="FQ38" s="25">
        <v>2.2000000000000002</v>
      </c>
      <c r="FR38" s="25"/>
      <c r="FS38" s="25">
        <v>2.8</v>
      </c>
      <c r="FT38" s="25">
        <v>2.8</v>
      </c>
      <c r="FU38" s="25">
        <v>2.5</v>
      </c>
      <c r="FV38" s="25">
        <v>2.8</v>
      </c>
      <c r="FW38" s="25">
        <v>2.5</v>
      </c>
      <c r="FX38" s="25">
        <v>2.5</v>
      </c>
      <c r="FY38" s="25">
        <v>2.5</v>
      </c>
      <c r="FZ38" s="25">
        <v>2.8</v>
      </c>
      <c r="GA38" s="25">
        <v>2.2000000000000002</v>
      </c>
      <c r="GB38" s="25">
        <v>2.8</v>
      </c>
      <c r="GC38" s="25">
        <v>2</v>
      </c>
      <c r="GD38" s="25">
        <v>2.8</v>
      </c>
      <c r="GE38" s="25">
        <v>2.2000000000000002</v>
      </c>
      <c r="GG38" s="28">
        <v>560706</v>
      </c>
      <c r="GH38" s="28">
        <v>386426.8</v>
      </c>
      <c r="GI38" s="28">
        <v>1904278.9</v>
      </c>
      <c r="GJ38" s="28">
        <v>136666</v>
      </c>
      <c r="GK38" s="28">
        <v>151055.4</v>
      </c>
      <c r="GL38" s="28">
        <v>125939.4</v>
      </c>
      <c r="GM38" s="28">
        <v>48865.4</v>
      </c>
      <c r="GN38" s="28">
        <v>448639.5</v>
      </c>
      <c r="GO38" s="28">
        <v>568018.30000000005</v>
      </c>
      <c r="GP38" s="28">
        <v>50075.9</v>
      </c>
      <c r="GQ38" s="28">
        <v>296729</v>
      </c>
      <c r="GR38" s="28">
        <v>3095.5</v>
      </c>
      <c r="GS38" s="28">
        <v>35263.800000000003</v>
      </c>
      <c r="GU38" s="26">
        <v>25.21</v>
      </c>
      <c r="GV38" s="26">
        <v>19.399999999999999</v>
      </c>
      <c r="GW38" s="26">
        <v>59.19</v>
      </c>
      <c r="GX38" s="26">
        <v>41.39</v>
      </c>
      <c r="GY38" s="26">
        <v>56.02</v>
      </c>
      <c r="GZ38" s="26">
        <v>54.81</v>
      </c>
      <c r="HA38" s="26">
        <v>25.58</v>
      </c>
      <c r="HB38" s="26">
        <v>34.549999999999997</v>
      </c>
      <c r="HC38" s="26">
        <v>17.55</v>
      </c>
      <c r="HD38" s="26">
        <v>8.66</v>
      </c>
      <c r="HE38" s="26">
        <v>12.39</v>
      </c>
      <c r="HF38" s="26">
        <v>9.02</v>
      </c>
      <c r="HG38" s="26">
        <v>2</v>
      </c>
      <c r="HI38" s="27">
        <f t="shared" ref="HI38:HO74" si="34">3*BI38*(GU38/GG38)*SQRT(2)*SQRT(EA38/(EQ38*($EO38/1000)))</f>
        <v>2.1157594699405209E-2</v>
      </c>
      <c r="HJ38" s="27">
        <f t="shared" si="34"/>
        <v>9.3625474968206685E-3</v>
      </c>
      <c r="HK38" s="27">
        <f t="shared" si="34"/>
        <v>1.4615396657514523E-2</v>
      </c>
      <c r="HL38" s="27">
        <f t="shared" si="34"/>
        <v>1.9017439969490107E-2</v>
      </c>
      <c r="HM38" s="27">
        <f t="shared" si="34"/>
        <v>2.5704697430369076E-2</v>
      </c>
      <c r="HN38" s="27">
        <f t="shared" si="34"/>
        <v>3.6846428212962343E-2</v>
      </c>
      <c r="HO38" s="27">
        <f t="shared" si="34"/>
        <v>3.5363141784672654E-2</v>
      </c>
      <c r="HP38" s="27">
        <f t="shared" si="30"/>
        <v>1.2012394830074637E-2</v>
      </c>
      <c r="HQ38" s="27">
        <f t="shared" si="30"/>
        <v>1.0353864490207204E-2</v>
      </c>
      <c r="HR38" s="27">
        <f t="shared" si="30"/>
        <v>1.9236929927921712E-2</v>
      </c>
      <c r="HS38" s="27">
        <f t="shared" si="30"/>
        <v>9.0310296007130759E-3</v>
      </c>
      <c r="HT38" s="27">
        <f t="shared" si="30"/>
        <v>0.1371749968126712</v>
      </c>
      <c r="HU38" s="27">
        <f t="shared" si="30"/>
        <v>9.6774561837901386E-3</v>
      </c>
      <c r="HW38" s="27">
        <f t="shared" si="9"/>
        <v>4.526244234043756E-2</v>
      </c>
      <c r="HX38" s="27">
        <f t="shared" si="10"/>
        <v>1.7690533495242654E-2</v>
      </c>
      <c r="HY38" s="27">
        <f t="shared" si="11"/>
        <v>2.4385789323062984E-2</v>
      </c>
      <c r="HZ38" s="27">
        <f t="shared" si="12"/>
        <v>2.7795890259406739E-2</v>
      </c>
      <c r="IA38" s="27">
        <f t="shared" si="13"/>
        <v>3.7814180389815946E-2</v>
      </c>
      <c r="IB38" s="27">
        <f t="shared" si="14"/>
        <v>4.7402929895976054E-2</v>
      </c>
      <c r="IC38" s="27">
        <f t="shared" si="15"/>
        <v>4.5660888672369331E-2</v>
      </c>
      <c r="ID38" s="27">
        <f t="shared" si="16"/>
        <v>1.9920154346712772E-2</v>
      </c>
      <c r="IE38" s="27">
        <f t="shared" si="17"/>
        <v>1.448712719469792E-2</v>
      </c>
      <c r="IF38" s="27">
        <f t="shared" si="18"/>
        <v>2.5930804434940627E-2</v>
      </c>
      <c r="IG38" s="27">
        <f t="shared" si="19"/>
        <v>1.0878778257018971E-2</v>
      </c>
      <c r="IH38" s="27"/>
      <c r="II38" s="27"/>
      <c r="IK38" s="27">
        <f t="shared" si="26"/>
        <v>2.8301149063992828E-3</v>
      </c>
      <c r="IL38" s="27">
        <f t="shared" si="20"/>
        <v>3.7894099665883303E-3</v>
      </c>
      <c r="IM38" s="27">
        <f t="shared" si="20"/>
        <v>1.3984448085794467E-2</v>
      </c>
      <c r="IN38" s="27">
        <f t="shared" si="20"/>
        <v>0.26216279063208381</v>
      </c>
      <c r="IO38" s="27">
        <f t="shared" si="20"/>
        <v>7.5162350111530454E-2</v>
      </c>
      <c r="IP38" s="27">
        <f t="shared" si="20"/>
        <v>4.4177232368724775E-3</v>
      </c>
      <c r="IQ38" s="27">
        <f t="shared" si="20"/>
        <v>3.1096169894172965E-2</v>
      </c>
      <c r="IR38" s="27">
        <f t="shared" si="20"/>
        <v>5.7751174026773131E-3</v>
      </c>
      <c r="IS38" s="27">
        <f t="shared" si="20"/>
        <v>5.6116922106349068E-3</v>
      </c>
      <c r="IT38" s="27">
        <f t="shared" si="20"/>
        <v>1.5122249452364983E-2</v>
      </c>
      <c r="IU38" s="27">
        <f t="shared" si="20"/>
        <v>6.4850167561797359E-2</v>
      </c>
      <c r="IV38" s="27">
        <f t="shared" si="20"/>
        <v>0.11157276864452867</v>
      </c>
      <c r="IW38" s="27">
        <f t="shared" si="20"/>
        <v>1.4903637680482093E-2</v>
      </c>
    </row>
    <row r="39" spans="1:257">
      <c r="A39" s="21">
        <v>37</v>
      </c>
      <c r="B39" s="19" t="s">
        <v>173</v>
      </c>
      <c r="C39" s="22" t="s">
        <v>175</v>
      </c>
      <c r="D39" s="19">
        <v>2</v>
      </c>
      <c r="E39" s="19">
        <v>7</v>
      </c>
      <c r="G39" s="23">
        <v>41218</v>
      </c>
      <c r="H39" s="24">
        <v>0.77560185185185182</v>
      </c>
      <c r="I39" s="24"/>
      <c r="J39" s="25">
        <v>29.26</v>
      </c>
      <c r="K39" s="25">
        <v>-46.218000000000004</v>
      </c>
      <c r="L39" s="25">
        <v>10.457000000000001</v>
      </c>
      <c r="M39" s="26"/>
      <c r="O39" s="26">
        <v>42.865955579999998</v>
      </c>
      <c r="P39" s="26">
        <v>9.1317601799999988</v>
      </c>
      <c r="Q39" s="26">
        <v>0.87428875999999989</v>
      </c>
      <c r="R39" s="26">
        <v>3.6539000000000002E-2</v>
      </c>
      <c r="S39" s="26">
        <v>0.22949315999999997</v>
      </c>
      <c r="T39" s="26">
        <v>33.629110000000004</v>
      </c>
      <c r="U39" s="26">
        <v>1.0394401499999999</v>
      </c>
      <c r="V39" s="26">
        <v>5.7061070700000007</v>
      </c>
      <c r="W39" s="26">
        <v>2.5983143999999996</v>
      </c>
      <c r="X39" s="26">
        <v>1.7874082199999999</v>
      </c>
      <c r="Y39" s="26">
        <v>5.5412059999999999E-2</v>
      </c>
      <c r="Z39" s="26">
        <v>0.57099999999999995</v>
      </c>
      <c r="AA39" s="26">
        <v>0.51</v>
      </c>
      <c r="AB39" s="26">
        <f t="shared" si="21"/>
        <v>99.03482858000001</v>
      </c>
      <c r="AC39" s="26">
        <f t="shared" si="22"/>
        <v>0.24043228377126491</v>
      </c>
      <c r="AD39" s="26">
        <f t="shared" si="6"/>
        <v>0.11507697471596358</v>
      </c>
      <c r="AE39" s="26">
        <f t="shared" si="7"/>
        <v>98.679319321512779</v>
      </c>
      <c r="AG39" s="25">
        <v>74.599999999999994</v>
      </c>
      <c r="AH39" s="25">
        <v>20.896999999999998</v>
      </c>
      <c r="AI39" s="25">
        <v>0.8407</v>
      </c>
      <c r="AJ39" s="25">
        <v>5.9900000000000002E-2</v>
      </c>
      <c r="AK39" s="25">
        <v>0.2737</v>
      </c>
      <c r="AL39" s="25">
        <v>45.046999999999997</v>
      </c>
      <c r="AM39" s="25">
        <v>3.0653999999999999</v>
      </c>
      <c r="AN39" s="25">
        <v>7.54</v>
      </c>
      <c r="AO39" s="25">
        <v>10.920999999999999</v>
      </c>
      <c r="AP39" s="25">
        <v>11.045</v>
      </c>
      <c r="AQ39" s="25">
        <v>0.38540000000000002</v>
      </c>
      <c r="AR39" s="25">
        <v>6.9543999999999997</v>
      </c>
      <c r="AS39" s="25">
        <v>26.314499999999999</v>
      </c>
      <c r="AU39" s="26">
        <v>40.231099999999998</v>
      </c>
      <c r="AV39" s="26">
        <v>7.6588000000000003</v>
      </c>
      <c r="AW39" s="26">
        <v>0.83020000000000005</v>
      </c>
      <c r="AX39" s="26">
        <v>3.6200000000000003E-2</v>
      </c>
      <c r="AY39" s="26">
        <v>0.22550000000000001</v>
      </c>
      <c r="AZ39" s="26">
        <v>31.762599999999999</v>
      </c>
      <c r="BA39" s="26">
        <v>1.0125</v>
      </c>
      <c r="BB39" s="26">
        <v>4.3197000000000001</v>
      </c>
      <c r="BC39" s="26">
        <v>2.6818</v>
      </c>
      <c r="BD39" s="26">
        <v>1.2888999999999999</v>
      </c>
      <c r="BE39" s="26">
        <v>5.7500000000000002E-2</v>
      </c>
      <c r="BF39" s="26">
        <v>0.62729999999999997</v>
      </c>
      <c r="BG39" s="26">
        <v>0.52629999999999999</v>
      </c>
      <c r="BI39" s="27">
        <f t="shared" si="31"/>
        <v>1.0654930036712891</v>
      </c>
      <c r="BJ39" s="27">
        <f t="shared" si="31"/>
        <v>1.1923225805609232</v>
      </c>
      <c r="BK39" s="27">
        <f t="shared" si="31"/>
        <v>1.0531061912792097</v>
      </c>
      <c r="BL39" s="27">
        <f t="shared" si="31"/>
        <v>1.0093646408839778</v>
      </c>
      <c r="BM39" s="27">
        <f t="shared" si="31"/>
        <v>1.0177080266075387</v>
      </c>
      <c r="BN39" s="27">
        <f t="shared" si="31"/>
        <v>1.0587643958617998</v>
      </c>
      <c r="BO39" s="27">
        <f t="shared" si="27"/>
        <v>1.0266075555555556</v>
      </c>
      <c r="BP39" s="27">
        <f t="shared" si="27"/>
        <v>1.3209498506840753</v>
      </c>
      <c r="BQ39" s="27">
        <f t="shared" si="27"/>
        <v>0.9688695652173912</v>
      </c>
      <c r="BR39" s="27">
        <f t="shared" si="27"/>
        <v>1.3867702847389247</v>
      </c>
      <c r="BS39" s="27">
        <f t="shared" si="27"/>
        <v>0.96368799999999999</v>
      </c>
      <c r="BT39" s="27">
        <f t="shared" si="27"/>
        <v>0.91025027897337796</v>
      </c>
      <c r="BU39" s="27">
        <f t="shared" si="27"/>
        <v>0.9690290708721262</v>
      </c>
      <c r="BW39" s="19">
        <v>418289.6</v>
      </c>
      <c r="BX39" s="19">
        <v>80753.899999999994</v>
      </c>
      <c r="BY39" s="19">
        <v>16008</v>
      </c>
      <c r="BZ39" s="19">
        <v>99.6</v>
      </c>
      <c r="CA39" s="19">
        <v>415.1</v>
      </c>
      <c r="CB39" s="19">
        <v>56732</v>
      </c>
      <c r="CC39" s="19">
        <v>1497.8</v>
      </c>
      <c r="CD39" s="19">
        <v>33826</v>
      </c>
      <c r="CE39" s="19">
        <v>62035.9</v>
      </c>
      <c r="CF39" s="19">
        <v>5529.7</v>
      </c>
      <c r="CG39" s="19">
        <v>1142.5</v>
      </c>
      <c r="CH39" s="19">
        <v>215.9</v>
      </c>
      <c r="CI39" s="19">
        <v>9279.2999999999993</v>
      </c>
      <c r="CK39" s="19">
        <f t="shared" si="32"/>
        <v>421513.98571428569</v>
      </c>
      <c r="CL39" s="19">
        <f t="shared" si="32"/>
        <v>82012.886274509801</v>
      </c>
      <c r="CM39" s="19">
        <f t="shared" si="32"/>
        <v>22668.123404255319</v>
      </c>
      <c r="CN39" s="19">
        <f t="shared" si="32"/>
        <v>401.80000000000007</v>
      </c>
      <c r="CO39" s="19">
        <f t="shared" si="32"/>
        <v>606.79361702127665</v>
      </c>
      <c r="CP39" s="19">
        <f t="shared" si="32"/>
        <v>57086.038596491228</v>
      </c>
      <c r="CQ39" s="19">
        <f t="shared" si="32"/>
        <v>1738.6</v>
      </c>
      <c r="CR39" s="19">
        <f t="shared" si="28"/>
        <v>34525.1</v>
      </c>
      <c r="CS39" s="19">
        <f t="shared" si="28"/>
        <v>65978.149999999994</v>
      </c>
      <c r="CT39" s="19">
        <f t="shared" si="28"/>
        <v>5876.75</v>
      </c>
      <c r="CU39" s="19">
        <f t="shared" si="28"/>
        <v>2918.5571428571429</v>
      </c>
      <c r="CV39" s="19">
        <f t="shared" si="28"/>
        <v>352.0888888888889</v>
      </c>
      <c r="CW39" s="19">
        <f t="shared" si="28"/>
        <v>10406.849999999999</v>
      </c>
      <c r="CY39" s="19">
        <v>3799.4</v>
      </c>
      <c r="CZ39" s="19">
        <v>1444.7</v>
      </c>
      <c r="DA39" s="19">
        <v>6848.2</v>
      </c>
      <c r="DB39" s="19">
        <v>332.1</v>
      </c>
      <c r="DC39" s="19">
        <v>202.6</v>
      </c>
      <c r="DD39" s="19">
        <v>335.4</v>
      </c>
      <c r="DE39" s="19">
        <v>269</v>
      </c>
      <c r="DF39" s="19">
        <v>800.4</v>
      </c>
      <c r="DG39" s="19">
        <v>4124.8999999999996</v>
      </c>
      <c r="DH39" s="19">
        <v>391.9</v>
      </c>
      <c r="DI39" s="19">
        <v>1976.1</v>
      </c>
      <c r="DJ39" s="19">
        <v>152.80000000000001</v>
      </c>
      <c r="DK39" s="19">
        <v>1282</v>
      </c>
      <c r="DM39" s="19">
        <v>2457.6999999999998</v>
      </c>
      <c r="DN39" s="19">
        <v>1032.9000000000001</v>
      </c>
      <c r="DO39" s="19">
        <v>6446.4</v>
      </c>
      <c r="DP39" s="19">
        <v>272.3</v>
      </c>
      <c r="DQ39" s="19">
        <v>179.3</v>
      </c>
      <c r="DR39" s="19">
        <v>368.6</v>
      </c>
      <c r="DS39" s="19">
        <v>212.6</v>
      </c>
      <c r="DT39" s="19">
        <v>597.79999999999995</v>
      </c>
      <c r="DU39" s="19">
        <v>3759.6</v>
      </c>
      <c r="DV39" s="19">
        <v>302.2</v>
      </c>
      <c r="DW39" s="19">
        <v>1594.2</v>
      </c>
      <c r="DX39" s="19">
        <v>122.9</v>
      </c>
      <c r="DY39" s="19">
        <v>973.1</v>
      </c>
      <c r="EA39" s="19">
        <f t="shared" si="33"/>
        <v>3224.3857142857141</v>
      </c>
      <c r="EB39" s="19">
        <f t="shared" si="33"/>
        <v>1258.9862745098039</v>
      </c>
      <c r="EC39" s="19">
        <f t="shared" si="33"/>
        <v>6660.1234042553187</v>
      </c>
      <c r="ED39" s="19">
        <f t="shared" si="33"/>
        <v>302.20000000000005</v>
      </c>
      <c r="EE39" s="19">
        <f t="shared" si="33"/>
        <v>191.69361702127659</v>
      </c>
      <c r="EF39" s="19">
        <f t="shared" si="33"/>
        <v>354.03859649122808</v>
      </c>
      <c r="EG39" s="19">
        <f t="shared" si="33"/>
        <v>240.8</v>
      </c>
      <c r="EH39" s="19">
        <f t="shared" si="29"/>
        <v>699.09999999999991</v>
      </c>
      <c r="EI39" s="19">
        <f t="shared" si="29"/>
        <v>3942.25</v>
      </c>
      <c r="EJ39" s="19">
        <f t="shared" si="29"/>
        <v>347.04999999999995</v>
      </c>
      <c r="EK39" s="19">
        <f t="shared" si="29"/>
        <v>1776.0571428571429</v>
      </c>
      <c r="EL39" s="19">
        <f t="shared" si="29"/>
        <v>136.1888888888889</v>
      </c>
      <c r="EM39" s="19">
        <f t="shared" si="29"/>
        <v>1127.55</v>
      </c>
      <c r="EO39" s="26">
        <v>30.11</v>
      </c>
      <c r="EQ39" s="19">
        <v>10</v>
      </c>
      <c r="ER39" s="19">
        <v>30</v>
      </c>
      <c r="ES39" s="19">
        <v>20</v>
      </c>
      <c r="ET39" s="19">
        <v>50</v>
      </c>
      <c r="EU39" s="19">
        <v>30</v>
      </c>
      <c r="EV39" s="19">
        <v>30</v>
      </c>
      <c r="EW39" s="19">
        <v>30</v>
      </c>
      <c r="EX39" s="19">
        <v>30</v>
      </c>
      <c r="EY39" s="19">
        <v>20</v>
      </c>
      <c r="EZ39" s="19">
        <v>30</v>
      </c>
      <c r="FA39" s="19">
        <v>20</v>
      </c>
      <c r="FB39" s="19">
        <v>30</v>
      </c>
      <c r="FC39" s="19">
        <v>20</v>
      </c>
      <c r="FE39" s="25">
        <v>2.1</v>
      </c>
      <c r="FF39" s="25">
        <v>2.2999999999999998</v>
      </c>
      <c r="FG39" s="25">
        <v>2.2000000000000002</v>
      </c>
      <c r="FH39" s="25">
        <v>2.8</v>
      </c>
      <c r="FI39" s="25">
        <v>2.2000000000000002</v>
      </c>
      <c r="FJ39" s="25">
        <v>3.2</v>
      </c>
      <c r="FK39" s="25">
        <v>2.5</v>
      </c>
      <c r="FL39" s="25">
        <v>2.8</v>
      </c>
      <c r="FM39" s="25">
        <v>2.2000000000000002</v>
      </c>
      <c r="FN39" s="25">
        <v>2.8</v>
      </c>
      <c r="FO39" s="25">
        <v>2.2000000000000002</v>
      </c>
      <c r="FP39" s="25">
        <v>3.5</v>
      </c>
      <c r="FQ39" s="25">
        <v>2.2000000000000002</v>
      </c>
      <c r="FR39" s="25"/>
      <c r="FS39" s="25">
        <v>2.8</v>
      </c>
      <c r="FT39" s="25">
        <v>2.8</v>
      </c>
      <c r="FU39" s="25">
        <v>2.5</v>
      </c>
      <c r="FV39" s="25">
        <v>2.8</v>
      </c>
      <c r="FW39" s="25">
        <v>2.5</v>
      </c>
      <c r="FX39" s="25">
        <v>2.5</v>
      </c>
      <c r="FY39" s="25">
        <v>2.5</v>
      </c>
      <c r="FZ39" s="25">
        <v>2.8</v>
      </c>
      <c r="GA39" s="25">
        <v>2.2000000000000002</v>
      </c>
      <c r="GB39" s="25">
        <v>2.8</v>
      </c>
      <c r="GC39" s="25">
        <v>2</v>
      </c>
      <c r="GD39" s="25">
        <v>2.8</v>
      </c>
      <c r="GE39" s="25">
        <v>2.2000000000000002</v>
      </c>
      <c r="GG39" s="28">
        <v>560706</v>
      </c>
      <c r="GH39" s="28">
        <v>386426.8</v>
      </c>
      <c r="GI39" s="28">
        <v>1904278.9</v>
      </c>
      <c r="GJ39" s="28">
        <v>136666</v>
      </c>
      <c r="GK39" s="28">
        <v>151055.4</v>
      </c>
      <c r="GL39" s="28">
        <v>125939.4</v>
      </c>
      <c r="GM39" s="28">
        <v>48865.4</v>
      </c>
      <c r="GN39" s="28">
        <v>448639.5</v>
      </c>
      <c r="GO39" s="28">
        <v>568018.30000000005</v>
      </c>
      <c r="GP39" s="28">
        <v>50075.9</v>
      </c>
      <c r="GQ39" s="28">
        <v>296729</v>
      </c>
      <c r="GR39" s="28">
        <v>3095.5</v>
      </c>
      <c r="GS39" s="28">
        <v>35263.800000000003</v>
      </c>
      <c r="GU39" s="26">
        <v>25.21</v>
      </c>
      <c r="GV39" s="26">
        <v>19.399999999999999</v>
      </c>
      <c r="GW39" s="26">
        <v>59.19</v>
      </c>
      <c r="GX39" s="26">
        <v>41.39</v>
      </c>
      <c r="GY39" s="26">
        <v>56.02</v>
      </c>
      <c r="GZ39" s="26">
        <v>54.81</v>
      </c>
      <c r="HA39" s="26">
        <v>25.58</v>
      </c>
      <c r="HB39" s="26">
        <v>34.549999999999997</v>
      </c>
      <c r="HC39" s="26">
        <v>17.55</v>
      </c>
      <c r="HD39" s="26">
        <v>8.66</v>
      </c>
      <c r="HE39" s="26">
        <v>12.39</v>
      </c>
      <c r="HF39" s="26">
        <v>9.02</v>
      </c>
      <c r="HG39" s="26">
        <v>2</v>
      </c>
      <c r="HI39" s="27">
        <f t="shared" si="34"/>
        <v>2.1032583104064032E-2</v>
      </c>
      <c r="HJ39" s="27">
        <f t="shared" si="34"/>
        <v>9.4811060715036446E-3</v>
      </c>
      <c r="HK39" s="27">
        <f t="shared" si="34"/>
        <v>1.4604845455280865E-2</v>
      </c>
      <c r="HL39" s="27">
        <f t="shared" si="34"/>
        <v>1.8374948578822388E-2</v>
      </c>
      <c r="HM39" s="27">
        <f t="shared" si="34"/>
        <v>2.3326743961189951E-2</v>
      </c>
      <c r="HN39" s="27">
        <f t="shared" si="34"/>
        <v>3.8702860378146714E-2</v>
      </c>
      <c r="HO39" s="27">
        <f t="shared" si="34"/>
        <v>3.7226484636537258E-2</v>
      </c>
      <c r="HP39" s="27">
        <f t="shared" si="30"/>
        <v>1.2006786061571535E-2</v>
      </c>
      <c r="HQ39" s="27">
        <f t="shared" si="30"/>
        <v>1.0275857302698456E-2</v>
      </c>
      <c r="HR39" s="27">
        <f t="shared" si="30"/>
        <v>1.9943892632981342E-2</v>
      </c>
      <c r="HS39" s="27">
        <f t="shared" si="30"/>
        <v>9.2713314804018683E-3</v>
      </c>
      <c r="HT39" s="27">
        <f t="shared" si="30"/>
        <v>0.13817441535491026</v>
      </c>
      <c r="HU39" s="27">
        <f t="shared" si="30"/>
        <v>1.0089542490484063E-2</v>
      </c>
      <c r="HW39" s="27">
        <f t="shared" si="9"/>
        <v>4.4995005034524187E-2</v>
      </c>
      <c r="HX39" s="27">
        <f t="shared" si="10"/>
        <v>1.7914549922106136E-2</v>
      </c>
      <c r="HY39" s="27">
        <f t="shared" si="11"/>
        <v>2.4368184642136123E-2</v>
      </c>
      <c r="HZ39" s="27">
        <f t="shared" si="12"/>
        <v>2.6856824842806801E-2</v>
      </c>
      <c r="IA39" s="27">
        <f t="shared" si="13"/>
        <v>3.4315973041306541E-2</v>
      </c>
      <c r="IB39" s="27">
        <f t="shared" si="14"/>
        <v>4.9791229876485744E-2</v>
      </c>
      <c r="IC39" s="27">
        <f t="shared" si="15"/>
        <v>4.8066836962696903E-2</v>
      </c>
      <c r="ID39" s="27">
        <f t="shared" si="16"/>
        <v>1.9910853325904077E-2</v>
      </c>
      <c r="IE39" s="27">
        <f t="shared" si="17"/>
        <v>1.4377979537935679E-2</v>
      </c>
      <c r="IF39" s="27">
        <f t="shared" si="18"/>
        <v>2.6883768952479858E-2</v>
      </c>
      <c r="IG39" s="27">
        <f t="shared" si="19"/>
        <v>1.116824590129209E-2</v>
      </c>
      <c r="IH39" s="27"/>
      <c r="II39" s="27"/>
      <c r="IK39" s="27">
        <f t="shared" si="26"/>
        <v>2.8394112859415092E-3</v>
      </c>
      <c r="IL39" s="27">
        <f t="shared" si="26"/>
        <v>3.7598425164094905E-3</v>
      </c>
      <c r="IM39" s="27">
        <f t="shared" si="26"/>
        <v>1.3785915112589834E-2</v>
      </c>
      <c r="IN39" s="27">
        <f t="shared" si="26"/>
        <v>0.21711339138339303</v>
      </c>
      <c r="IO39" s="27">
        <f t="shared" si="26"/>
        <v>7.1625101446386258E-2</v>
      </c>
      <c r="IP39" s="27">
        <f t="shared" si="26"/>
        <v>4.4449144648880069E-3</v>
      </c>
      <c r="IQ39" s="27">
        <f t="shared" si="26"/>
        <v>3.1253377061488466E-2</v>
      </c>
      <c r="IR39" s="27">
        <f t="shared" si="26"/>
        <v>5.8378632762981506E-3</v>
      </c>
      <c r="IS39" s="27">
        <f t="shared" si="26"/>
        <v>5.4927330079442022E-3</v>
      </c>
      <c r="IT39" s="27">
        <f t="shared" si="26"/>
        <v>1.5011021211357868E-2</v>
      </c>
      <c r="IU39" s="27">
        <f t="shared" si="26"/>
        <v>7.7281113981979677E-2</v>
      </c>
      <c r="IV39" s="27">
        <f t="shared" si="26"/>
        <v>0.10768738530432717</v>
      </c>
      <c r="IW39" s="27">
        <f t="shared" si="26"/>
        <v>1.4914610386616286E-2</v>
      </c>
    </row>
    <row r="40" spans="1:257">
      <c r="A40" s="21">
        <v>38</v>
      </c>
      <c r="B40" s="19" t="s">
        <v>173</v>
      </c>
      <c r="C40" s="22" t="s">
        <v>175</v>
      </c>
      <c r="D40" s="19">
        <v>2</v>
      </c>
      <c r="E40" s="19">
        <v>8</v>
      </c>
      <c r="G40" s="23">
        <v>41218</v>
      </c>
      <c r="H40" s="24">
        <v>0.77862268518518529</v>
      </c>
      <c r="I40" s="24"/>
      <c r="J40" s="25">
        <v>29.26</v>
      </c>
      <c r="K40" s="25">
        <v>-46.209000000000003</v>
      </c>
      <c r="L40" s="25">
        <v>10.456</v>
      </c>
      <c r="M40" s="26"/>
      <c r="O40" s="26">
        <v>42.731177160000001</v>
      </c>
      <c r="P40" s="26">
        <v>9.148765319999999</v>
      </c>
      <c r="Q40" s="26">
        <v>0.88763667999999996</v>
      </c>
      <c r="R40" s="26">
        <v>4.3846799999999998E-2</v>
      </c>
      <c r="S40" s="26">
        <v>0.23979092999999999</v>
      </c>
      <c r="T40" s="26">
        <v>33.737175999999998</v>
      </c>
      <c r="U40" s="26">
        <v>1.01490678</v>
      </c>
      <c r="V40" s="26">
        <v>5.6613337799999996</v>
      </c>
      <c r="W40" s="26">
        <v>2.5045679999999995</v>
      </c>
      <c r="X40" s="26">
        <v>1.7496650599999999</v>
      </c>
      <c r="Y40" s="26">
        <v>5.6616670000000001E-2</v>
      </c>
      <c r="Z40" s="26">
        <v>0.61499999999999999</v>
      </c>
      <c r="AA40" s="26">
        <v>0.49</v>
      </c>
      <c r="AB40" s="26">
        <f t="shared" si="21"/>
        <v>98.88048317999997</v>
      </c>
      <c r="AC40" s="26">
        <f t="shared" si="22"/>
        <v>0.25895946500757955</v>
      </c>
      <c r="AD40" s="26">
        <f t="shared" si="6"/>
        <v>0.11056415217808264</v>
      </c>
      <c r="AE40" s="26">
        <f t="shared" si="7"/>
        <v>98.510959562814307</v>
      </c>
      <c r="AG40" s="25">
        <v>74.341999999999999</v>
      </c>
      <c r="AH40" s="25">
        <v>20.931000000000001</v>
      </c>
      <c r="AI40" s="25">
        <v>0.8528</v>
      </c>
      <c r="AJ40" s="25">
        <v>7.0599999999999996E-2</v>
      </c>
      <c r="AK40" s="25">
        <v>0.28589999999999999</v>
      </c>
      <c r="AL40" s="25">
        <v>45.192999999999998</v>
      </c>
      <c r="AM40" s="25">
        <v>2.9962</v>
      </c>
      <c r="AN40" s="25">
        <v>7.4749999999999996</v>
      </c>
      <c r="AO40" s="25">
        <v>10.53</v>
      </c>
      <c r="AP40" s="25">
        <v>10.795</v>
      </c>
      <c r="AQ40" s="25">
        <v>0.39710000000000001</v>
      </c>
      <c r="AR40" s="25">
        <v>7.4893999999999998</v>
      </c>
      <c r="AS40" s="25">
        <v>25.286200000000001</v>
      </c>
      <c r="AU40" s="26">
        <v>40.091999999999999</v>
      </c>
      <c r="AV40" s="26">
        <v>7.6711999999999998</v>
      </c>
      <c r="AW40" s="26">
        <v>0.84209999999999996</v>
      </c>
      <c r="AX40" s="26">
        <v>4.2700000000000002E-2</v>
      </c>
      <c r="AY40" s="26">
        <v>0.2356</v>
      </c>
      <c r="AZ40" s="26">
        <v>31.865600000000001</v>
      </c>
      <c r="BA40" s="26">
        <v>0.98960000000000004</v>
      </c>
      <c r="BB40" s="26">
        <v>4.2824</v>
      </c>
      <c r="BC40" s="26">
        <v>2.5857999999999999</v>
      </c>
      <c r="BD40" s="26">
        <v>1.2598</v>
      </c>
      <c r="BE40" s="26">
        <v>5.9299999999999999E-2</v>
      </c>
      <c r="BF40" s="26">
        <v>0.67549999999999999</v>
      </c>
      <c r="BG40" s="26">
        <v>0.50570000000000004</v>
      </c>
      <c r="BI40" s="27">
        <f t="shared" si="31"/>
        <v>1.0658280245435499</v>
      </c>
      <c r="BJ40" s="27">
        <f t="shared" si="31"/>
        <v>1.1926120189800813</v>
      </c>
      <c r="BK40" s="27">
        <f t="shared" si="31"/>
        <v>1.0540751454696591</v>
      </c>
      <c r="BL40" s="27">
        <f t="shared" si="31"/>
        <v>1.0268571428571427</v>
      </c>
      <c r="BM40" s="27">
        <f t="shared" si="31"/>
        <v>1.0177883276740236</v>
      </c>
      <c r="BN40" s="27">
        <f t="shared" si="31"/>
        <v>1.0587334304077123</v>
      </c>
      <c r="BO40" s="27">
        <f t="shared" si="27"/>
        <v>1.0255727364591753</v>
      </c>
      <c r="BP40" s="27">
        <f t="shared" si="27"/>
        <v>1.322000228843639</v>
      </c>
      <c r="BQ40" s="27">
        <f t="shared" si="27"/>
        <v>0.96858535076185304</v>
      </c>
      <c r="BR40" s="27">
        <f t="shared" si="27"/>
        <v>1.3888435148436258</v>
      </c>
      <c r="BS40" s="27">
        <f t="shared" si="27"/>
        <v>0.95474991568296796</v>
      </c>
      <c r="BT40" s="27">
        <f t="shared" si="27"/>
        <v>0.9104367135455218</v>
      </c>
      <c r="BU40" s="27">
        <f t="shared" si="27"/>
        <v>0.96895392525212565</v>
      </c>
      <c r="BW40" s="19">
        <v>416840.5</v>
      </c>
      <c r="BX40" s="19">
        <v>80883.7</v>
      </c>
      <c r="BY40" s="19">
        <v>16239.2</v>
      </c>
      <c r="BZ40" s="19">
        <v>113</v>
      </c>
      <c r="CA40" s="19">
        <v>435.2</v>
      </c>
      <c r="CB40" s="19">
        <v>56916.9</v>
      </c>
      <c r="CC40" s="19">
        <v>1465.1</v>
      </c>
      <c r="CD40" s="19">
        <v>33534.9</v>
      </c>
      <c r="CE40" s="19">
        <v>59813.9</v>
      </c>
      <c r="CF40" s="19">
        <v>5405.3</v>
      </c>
      <c r="CG40" s="19">
        <v>1179.4000000000001</v>
      </c>
      <c r="CH40" s="19">
        <v>232.6</v>
      </c>
      <c r="CI40" s="19">
        <v>8916.9</v>
      </c>
      <c r="CK40" s="19">
        <f t="shared" si="32"/>
        <v>420007.11428571428</v>
      </c>
      <c r="CL40" s="19">
        <f t="shared" si="32"/>
        <v>82223.637254901958</v>
      </c>
      <c r="CM40" s="19">
        <f t="shared" si="32"/>
        <v>22750.519148936171</v>
      </c>
      <c r="CN40" s="19">
        <f t="shared" si="32"/>
        <v>412</v>
      </c>
      <c r="CO40" s="19">
        <f t="shared" si="32"/>
        <v>639.65531914893609</v>
      </c>
      <c r="CP40" s="19">
        <f t="shared" si="32"/>
        <v>57247.433333333334</v>
      </c>
      <c r="CQ40" s="19">
        <f t="shared" si="32"/>
        <v>1691.05</v>
      </c>
      <c r="CR40" s="19">
        <f t="shared" si="28"/>
        <v>34265.800000000003</v>
      </c>
      <c r="CS40" s="19">
        <f t="shared" si="28"/>
        <v>63666.05</v>
      </c>
      <c r="CT40" s="19">
        <f t="shared" si="28"/>
        <v>5745.85</v>
      </c>
      <c r="CU40" s="19">
        <f t="shared" si="28"/>
        <v>2914.8714285714286</v>
      </c>
      <c r="CV40" s="19">
        <f t="shared" si="28"/>
        <v>354.02222222222224</v>
      </c>
      <c r="CW40" s="19">
        <f t="shared" si="28"/>
        <v>10056.449999999999</v>
      </c>
      <c r="CY40" s="19">
        <v>3787.4</v>
      </c>
      <c r="CZ40" s="19">
        <v>1548.2</v>
      </c>
      <c r="DA40" s="19">
        <v>6993.4</v>
      </c>
      <c r="DB40" s="19">
        <v>328.9</v>
      </c>
      <c r="DC40" s="19">
        <v>206</v>
      </c>
      <c r="DD40" s="19">
        <v>315.60000000000002</v>
      </c>
      <c r="DE40" s="19">
        <v>249.2</v>
      </c>
      <c r="DF40" s="19">
        <v>880.4</v>
      </c>
      <c r="DG40" s="19">
        <v>4056.5</v>
      </c>
      <c r="DH40" s="19">
        <v>358.8</v>
      </c>
      <c r="DI40" s="19">
        <v>1853.8</v>
      </c>
      <c r="DJ40" s="19">
        <v>136.19999999999999</v>
      </c>
      <c r="DK40" s="19">
        <v>1159.5</v>
      </c>
      <c r="DM40" s="19">
        <v>2338.9</v>
      </c>
      <c r="DN40" s="19">
        <v>1086.4000000000001</v>
      </c>
      <c r="DO40" s="19">
        <v>5963.5</v>
      </c>
      <c r="DP40" s="19">
        <v>269.10000000000002</v>
      </c>
      <c r="DQ40" s="19">
        <v>202.7</v>
      </c>
      <c r="DR40" s="19">
        <v>342.2</v>
      </c>
      <c r="DS40" s="19">
        <v>202.7</v>
      </c>
      <c r="DT40" s="19">
        <v>581.4</v>
      </c>
      <c r="DU40" s="19">
        <v>3647.8</v>
      </c>
      <c r="DV40" s="19">
        <v>322.3</v>
      </c>
      <c r="DW40" s="19">
        <v>1627.9</v>
      </c>
      <c r="DX40" s="19">
        <v>109.6</v>
      </c>
      <c r="DY40" s="19">
        <v>1119.5999999999999</v>
      </c>
      <c r="EA40" s="19">
        <f t="shared" si="33"/>
        <v>3166.6142857142859</v>
      </c>
      <c r="EB40" s="19">
        <f t="shared" si="33"/>
        <v>1339.9372549019608</v>
      </c>
      <c r="EC40" s="19">
        <f t="shared" si="33"/>
        <v>6511.3191489361698</v>
      </c>
      <c r="ED40" s="19">
        <f t="shared" si="33"/>
        <v>299</v>
      </c>
      <c r="EE40" s="19">
        <f t="shared" si="33"/>
        <v>204.45531914893616</v>
      </c>
      <c r="EF40" s="19">
        <f t="shared" si="33"/>
        <v>330.53333333333336</v>
      </c>
      <c r="EG40" s="19">
        <f t="shared" si="33"/>
        <v>225.95</v>
      </c>
      <c r="EH40" s="19">
        <f t="shared" si="29"/>
        <v>730.9</v>
      </c>
      <c r="EI40" s="19">
        <f t="shared" si="29"/>
        <v>3852.15</v>
      </c>
      <c r="EJ40" s="19">
        <f t="shared" si="29"/>
        <v>340.55</v>
      </c>
      <c r="EK40" s="19">
        <f t="shared" si="29"/>
        <v>1735.4714285714285</v>
      </c>
      <c r="EL40" s="19">
        <f t="shared" si="29"/>
        <v>121.42222222222222</v>
      </c>
      <c r="EM40" s="19">
        <f t="shared" si="29"/>
        <v>1139.55</v>
      </c>
      <c r="EO40" s="26">
        <v>30.1</v>
      </c>
      <c r="EQ40" s="19">
        <v>10</v>
      </c>
      <c r="ER40" s="19">
        <v>30</v>
      </c>
      <c r="ES40" s="19">
        <v>20</v>
      </c>
      <c r="ET40" s="19">
        <v>50</v>
      </c>
      <c r="EU40" s="19">
        <v>30</v>
      </c>
      <c r="EV40" s="19">
        <v>30</v>
      </c>
      <c r="EW40" s="19">
        <v>30</v>
      </c>
      <c r="EX40" s="19">
        <v>30</v>
      </c>
      <c r="EY40" s="19">
        <v>20</v>
      </c>
      <c r="EZ40" s="19">
        <v>30</v>
      </c>
      <c r="FA40" s="19">
        <v>20</v>
      </c>
      <c r="FB40" s="19">
        <v>30</v>
      </c>
      <c r="FC40" s="19">
        <v>20</v>
      </c>
      <c r="FE40" s="25">
        <v>2.1</v>
      </c>
      <c r="FF40" s="25">
        <v>2.2999999999999998</v>
      </c>
      <c r="FG40" s="25">
        <v>2.2000000000000002</v>
      </c>
      <c r="FH40" s="25">
        <v>2.8</v>
      </c>
      <c r="FI40" s="25">
        <v>2.2000000000000002</v>
      </c>
      <c r="FJ40" s="25">
        <v>3.2</v>
      </c>
      <c r="FK40" s="25">
        <v>2.5</v>
      </c>
      <c r="FL40" s="25">
        <v>2.8</v>
      </c>
      <c r="FM40" s="25">
        <v>2.2000000000000002</v>
      </c>
      <c r="FN40" s="25">
        <v>2.8</v>
      </c>
      <c r="FO40" s="25">
        <v>2.2000000000000002</v>
      </c>
      <c r="FP40" s="25">
        <v>3.5</v>
      </c>
      <c r="FQ40" s="25">
        <v>2.2000000000000002</v>
      </c>
      <c r="FR40" s="25"/>
      <c r="FS40" s="25">
        <v>2.8</v>
      </c>
      <c r="FT40" s="25">
        <v>2.8</v>
      </c>
      <c r="FU40" s="25">
        <v>2.5</v>
      </c>
      <c r="FV40" s="25">
        <v>2.8</v>
      </c>
      <c r="FW40" s="25">
        <v>2.5</v>
      </c>
      <c r="FX40" s="25">
        <v>2.5</v>
      </c>
      <c r="FY40" s="25">
        <v>2.5</v>
      </c>
      <c r="FZ40" s="25">
        <v>2.8</v>
      </c>
      <c r="GA40" s="25">
        <v>2.2000000000000002</v>
      </c>
      <c r="GB40" s="25">
        <v>2.8</v>
      </c>
      <c r="GC40" s="25">
        <v>2</v>
      </c>
      <c r="GD40" s="25">
        <v>2.8</v>
      </c>
      <c r="GE40" s="25">
        <v>2.2000000000000002</v>
      </c>
      <c r="GG40" s="28">
        <v>560706</v>
      </c>
      <c r="GH40" s="28">
        <v>386426.8</v>
      </c>
      <c r="GI40" s="28">
        <v>1904278.9</v>
      </c>
      <c r="GJ40" s="28">
        <v>136666</v>
      </c>
      <c r="GK40" s="28">
        <v>151055.4</v>
      </c>
      <c r="GL40" s="28">
        <v>125939.4</v>
      </c>
      <c r="GM40" s="28">
        <v>48865.4</v>
      </c>
      <c r="GN40" s="28">
        <v>448639.5</v>
      </c>
      <c r="GO40" s="28">
        <v>568018.30000000005</v>
      </c>
      <c r="GP40" s="28">
        <v>50075.9</v>
      </c>
      <c r="GQ40" s="28">
        <v>296729</v>
      </c>
      <c r="GR40" s="28">
        <v>3095.5</v>
      </c>
      <c r="GS40" s="28">
        <v>35263.800000000003</v>
      </c>
      <c r="GU40" s="26">
        <v>25.21</v>
      </c>
      <c r="GV40" s="26">
        <v>19.399999999999999</v>
      </c>
      <c r="GW40" s="26">
        <v>59.19</v>
      </c>
      <c r="GX40" s="26">
        <v>41.39</v>
      </c>
      <c r="GY40" s="26">
        <v>56.02</v>
      </c>
      <c r="GZ40" s="26">
        <v>54.81</v>
      </c>
      <c r="HA40" s="26">
        <v>25.58</v>
      </c>
      <c r="HB40" s="26">
        <v>34.549999999999997</v>
      </c>
      <c r="HC40" s="26">
        <v>17.55</v>
      </c>
      <c r="HD40" s="26">
        <v>8.66</v>
      </c>
      <c r="HE40" s="26">
        <v>12.39</v>
      </c>
      <c r="HF40" s="26">
        <v>9.02</v>
      </c>
      <c r="HG40" s="26">
        <v>2</v>
      </c>
      <c r="HI40" s="27">
        <f t="shared" si="34"/>
        <v>2.0853327584850475E-2</v>
      </c>
      <c r="HJ40" s="27">
        <f t="shared" si="34"/>
        <v>9.7851678928150432E-3</v>
      </c>
      <c r="HK40" s="27">
        <f t="shared" si="34"/>
        <v>1.445645657150478E-2</v>
      </c>
      <c r="HL40" s="27">
        <f t="shared" si="34"/>
        <v>1.8597243098080134E-2</v>
      </c>
      <c r="HM40" s="27">
        <f t="shared" si="34"/>
        <v>2.4096607265048569E-2</v>
      </c>
      <c r="HN40" s="27">
        <f t="shared" si="34"/>
        <v>3.7401138097606548E-2</v>
      </c>
      <c r="HO40" s="27">
        <f t="shared" si="34"/>
        <v>3.6029986499199099E-2</v>
      </c>
      <c r="HP40" s="27">
        <f t="shared" si="30"/>
        <v>1.2288628988308351E-2</v>
      </c>
      <c r="HQ40" s="27">
        <f t="shared" si="30"/>
        <v>1.0156458336034676E-2</v>
      </c>
      <c r="HR40" s="27">
        <f t="shared" si="30"/>
        <v>1.9789064474188486E-2</v>
      </c>
      <c r="HS40" s="27">
        <f t="shared" si="30"/>
        <v>9.0812928969000468E-3</v>
      </c>
      <c r="HT40" s="27">
        <f t="shared" si="30"/>
        <v>0.13051696234541255</v>
      </c>
      <c r="HU40" s="27">
        <f t="shared" si="30"/>
        <v>1.0143987654447141E-2</v>
      </c>
      <c r="HW40" s="27">
        <f t="shared" si="9"/>
        <v>4.4611523702270624E-2</v>
      </c>
      <c r="HX40" s="27">
        <f t="shared" si="10"/>
        <v>1.8489074733474022E-2</v>
      </c>
      <c r="HY40" s="27">
        <f t="shared" si="11"/>
        <v>2.4120597789555727E-2</v>
      </c>
      <c r="HZ40" s="27">
        <f t="shared" si="12"/>
        <v>2.7181730512153925E-2</v>
      </c>
      <c r="IA40" s="27">
        <f t="shared" si="13"/>
        <v>3.5448518947612952E-2</v>
      </c>
      <c r="IB40" s="27">
        <f t="shared" si="14"/>
        <v>4.8116564162570825E-2</v>
      </c>
      <c r="IC40" s="27">
        <f t="shared" si="15"/>
        <v>4.6521918567765871E-2</v>
      </c>
      <c r="ID40" s="27">
        <f t="shared" si="16"/>
        <v>2.0378233451311741E-2</v>
      </c>
      <c r="IE40" s="27">
        <f t="shared" si="17"/>
        <v>1.4210916503779718E-2</v>
      </c>
      <c r="IF40" s="27">
        <f t="shared" si="18"/>
        <v>2.667506523927185E-2</v>
      </c>
      <c r="IG40" s="27">
        <f t="shared" si="19"/>
        <v>1.0939325423605796E-2</v>
      </c>
      <c r="IH40" s="27"/>
      <c r="II40" s="27"/>
      <c r="IK40" s="27">
        <f t="shared" si="26"/>
        <v>2.8445016698949045E-3</v>
      </c>
      <c r="IL40" s="27">
        <f t="shared" si="26"/>
        <v>3.7610024788834336E-3</v>
      </c>
      <c r="IM40" s="27">
        <f t="shared" si="26"/>
        <v>1.3576503216314841E-2</v>
      </c>
      <c r="IN40" s="27">
        <f t="shared" si="26"/>
        <v>0.1923481913169662</v>
      </c>
      <c r="IO40" s="27">
        <f t="shared" si="26"/>
        <v>7.0253331687133908E-2</v>
      </c>
      <c r="IP40" s="27">
        <f t="shared" si="26"/>
        <v>4.4365261813356441E-3</v>
      </c>
      <c r="IQ40" s="27">
        <f t="shared" si="26"/>
        <v>3.1448498349734545E-2</v>
      </c>
      <c r="IR40" s="27">
        <f t="shared" si="26"/>
        <v>5.8704670739981538E-3</v>
      </c>
      <c r="IS40" s="27">
        <f t="shared" si="26"/>
        <v>5.5989947712387503E-3</v>
      </c>
      <c r="IT40" s="27">
        <f t="shared" si="26"/>
        <v>1.5188558824716161E-2</v>
      </c>
      <c r="IU40" s="27">
        <f t="shared" si="26"/>
        <v>7.4521762479209844E-2</v>
      </c>
      <c r="IV40" s="27">
        <f t="shared" si="26"/>
        <v>9.8649821320529171E-2</v>
      </c>
      <c r="IW40" s="27">
        <f t="shared" si="26"/>
        <v>1.5293937217899052E-2</v>
      </c>
    </row>
    <row r="41" spans="1:257">
      <c r="A41" s="21">
        <v>39</v>
      </c>
      <c r="B41" s="19" t="s">
        <v>173</v>
      </c>
      <c r="C41" s="22" t="s">
        <v>175</v>
      </c>
      <c r="D41" s="19">
        <v>2</v>
      </c>
      <c r="E41" s="19">
        <v>9</v>
      </c>
      <c r="G41" s="23">
        <v>41218</v>
      </c>
      <c r="H41" s="24">
        <v>0.78163194444444439</v>
      </c>
      <c r="I41" s="24"/>
      <c r="J41" s="25">
        <v>29.262</v>
      </c>
      <c r="K41" s="25">
        <v>-46.201999999999998</v>
      </c>
      <c r="L41" s="25">
        <v>10.456</v>
      </c>
      <c r="M41" s="26"/>
      <c r="O41" s="26">
        <v>42.782521320000001</v>
      </c>
      <c r="P41" s="26">
        <v>9.2413488600000004</v>
      </c>
      <c r="Q41" s="26">
        <v>0.90265308999999994</v>
      </c>
      <c r="R41" s="26">
        <v>3.215432E-2</v>
      </c>
      <c r="S41" s="26">
        <v>0.19565763</v>
      </c>
      <c r="T41" s="26">
        <v>34.040790000000001</v>
      </c>
      <c r="U41" s="26">
        <v>1.0781770499999999</v>
      </c>
      <c r="V41" s="26">
        <v>5.66962513</v>
      </c>
      <c r="W41" s="26">
        <v>2.4220151999999997</v>
      </c>
      <c r="X41" s="26">
        <v>1.7604488199999999</v>
      </c>
      <c r="Y41" s="26">
        <v>5.4207449999999997E-2</v>
      </c>
      <c r="Z41" s="26">
        <v>0.505</v>
      </c>
      <c r="AA41" s="26">
        <v>0.502</v>
      </c>
      <c r="AB41" s="26">
        <f t="shared" si="21"/>
        <v>99.186598869999983</v>
      </c>
      <c r="AC41" s="26">
        <f t="shared" si="22"/>
        <v>0.21264151191679298</v>
      </c>
      <c r="AD41" s="26">
        <f t="shared" si="6"/>
        <v>0.11327184570081121</v>
      </c>
      <c r="AE41" s="26">
        <f t="shared" si="7"/>
        <v>98.860685512382389</v>
      </c>
      <c r="AG41" s="25">
        <v>74.396000000000001</v>
      </c>
      <c r="AH41" s="25">
        <v>21.134</v>
      </c>
      <c r="AI41" s="25">
        <v>0.8679</v>
      </c>
      <c r="AJ41" s="25">
        <v>5.2999999999999999E-2</v>
      </c>
      <c r="AK41" s="25">
        <v>0.2331</v>
      </c>
      <c r="AL41" s="25">
        <v>45.63</v>
      </c>
      <c r="AM41" s="25">
        <v>3.1821999999999999</v>
      </c>
      <c r="AN41" s="25">
        <v>7.4829999999999997</v>
      </c>
      <c r="AO41" s="25">
        <v>10.186999999999999</v>
      </c>
      <c r="AP41" s="25">
        <v>10.852</v>
      </c>
      <c r="AQ41" s="25">
        <v>0.38109999999999999</v>
      </c>
      <c r="AR41" s="25">
        <v>6.1654999999999998</v>
      </c>
      <c r="AS41" s="25">
        <v>25.9194</v>
      </c>
      <c r="AU41" s="26">
        <v>40.121099999999998</v>
      </c>
      <c r="AV41" s="26">
        <v>7.7455999999999996</v>
      </c>
      <c r="AW41" s="26">
        <v>0.85709999999999997</v>
      </c>
      <c r="AX41" s="26">
        <v>3.2099999999999997E-2</v>
      </c>
      <c r="AY41" s="26">
        <v>0.19209999999999999</v>
      </c>
      <c r="AZ41" s="26">
        <v>32.173699999999997</v>
      </c>
      <c r="BA41" s="26">
        <v>1.0510999999999999</v>
      </c>
      <c r="BB41" s="26">
        <v>4.2869999999999999</v>
      </c>
      <c r="BC41" s="26">
        <v>2.5015000000000001</v>
      </c>
      <c r="BD41" s="26">
        <v>1.2664</v>
      </c>
      <c r="BE41" s="26">
        <v>5.6899999999999999E-2</v>
      </c>
      <c r="BF41" s="26">
        <v>0.55610000000000004</v>
      </c>
      <c r="BG41" s="26">
        <v>0.51839999999999997</v>
      </c>
      <c r="BI41" s="27">
        <f t="shared" si="31"/>
        <v>1.0663347046815765</v>
      </c>
      <c r="BJ41" s="27">
        <f t="shared" si="31"/>
        <v>1.1931094892584178</v>
      </c>
      <c r="BK41" s="27">
        <f t="shared" si="31"/>
        <v>1.0531479290631198</v>
      </c>
      <c r="BL41" s="27">
        <f t="shared" si="31"/>
        <v>1.0016922118380063</v>
      </c>
      <c r="BM41" s="27">
        <f t="shared" si="31"/>
        <v>1.0185196772514316</v>
      </c>
      <c r="BN41" s="27">
        <f t="shared" si="31"/>
        <v>1.0580315599387078</v>
      </c>
      <c r="BO41" s="27">
        <f t="shared" si="27"/>
        <v>1.0257606792883645</v>
      </c>
      <c r="BP41" s="27">
        <f t="shared" si="27"/>
        <v>1.3225157756006531</v>
      </c>
      <c r="BQ41" s="27">
        <f t="shared" si="27"/>
        <v>0.968225144913052</v>
      </c>
      <c r="BR41" s="27">
        <f t="shared" si="27"/>
        <v>1.3901206727732154</v>
      </c>
      <c r="BS41" s="27">
        <f t="shared" si="27"/>
        <v>0.9526792618629174</v>
      </c>
      <c r="BT41" s="27">
        <f t="shared" si="27"/>
        <v>0.90811005214889406</v>
      </c>
      <c r="BU41" s="27">
        <f t="shared" si="27"/>
        <v>0.96836419753086422</v>
      </c>
      <c r="BW41" s="19">
        <v>417141.4</v>
      </c>
      <c r="BX41" s="19">
        <v>81666.7</v>
      </c>
      <c r="BY41" s="19">
        <v>16527.2</v>
      </c>
      <c r="BZ41" s="19">
        <v>86.3</v>
      </c>
      <c r="CA41" s="19">
        <v>355.3</v>
      </c>
      <c r="CB41" s="19">
        <v>57466.8</v>
      </c>
      <c r="CC41" s="19">
        <v>1553.8</v>
      </c>
      <c r="CD41" s="19">
        <v>33572.400000000001</v>
      </c>
      <c r="CE41" s="19">
        <v>57865.2</v>
      </c>
      <c r="CF41" s="19">
        <v>5434.9</v>
      </c>
      <c r="CG41" s="19">
        <v>1132.0999999999999</v>
      </c>
      <c r="CH41" s="19">
        <v>189.2</v>
      </c>
      <c r="CI41" s="19">
        <v>9140.1</v>
      </c>
      <c r="CK41" s="19">
        <f t="shared" si="32"/>
        <v>420465.28571428574</v>
      </c>
      <c r="CL41" s="19">
        <f t="shared" si="32"/>
        <v>83052.082352941172</v>
      </c>
      <c r="CM41" s="19">
        <f t="shared" si="32"/>
        <v>22951.742553191492</v>
      </c>
      <c r="CN41" s="19">
        <f t="shared" si="32"/>
        <v>413.3</v>
      </c>
      <c r="CO41" s="19">
        <f t="shared" si="32"/>
        <v>563.05531914893618</v>
      </c>
      <c r="CP41" s="19">
        <f t="shared" si="32"/>
        <v>57823.238596491232</v>
      </c>
      <c r="CQ41" s="19">
        <f t="shared" si="32"/>
        <v>1777.8999999999999</v>
      </c>
      <c r="CR41" s="19">
        <f t="shared" si="28"/>
        <v>34233.1</v>
      </c>
      <c r="CS41" s="19">
        <f t="shared" si="28"/>
        <v>61781.2</v>
      </c>
      <c r="CT41" s="19">
        <f t="shared" si="28"/>
        <v>5796.7999999999993</v>
      </c>
      <c r="CU41" s="19">
        <f t="shared" si="28"/>
        <v>2821.7047619047617</v>
      </c>
      <c r="CV41" s="19">
        <f t="shared" si="28"/>
        <v>302.08888888888885</v>
      </c>
      <c r="CW41" s="19">
        <f t="shared" si="28"/>
        <v>10272.25</v>
      </c>
      <c r="CY41" s="19">
        <v>3784.9</v>
      </c>
      <c r="CZ41" s="19">
        <v>1653.4</v>
      </c>
      <c r="DA41" s="19">
        <v>6696.5</v>
      </c>
      <c r="DB41" s="19">
        <v>365.2</v>
      </c>
      <c r="DC41" s="19">
        <v>235.7</v>
      </c>
      <c r="DD41" s="19">
        <v>315.39999999999998</v>
      </c>
      <c r="DE41" s="19">
        <v>272.2</v>
      </c>
      <c r="DF41" s="19">
        <v>740.4</v>
      </c>
      <c r="DG41" s="19">
        <v>4057.1</v>
      </c>
      <c r="DH41" s="19">
        <v>395.1</v>
      </c>
      <c r="DI41" s="19">
        <v>1806.1</v>
      </c>
      <c r="DJ41" s="19">
        <v>129.5</v>
      </c>
      <c r="DK41" s="19">
        <v>1152.0999999999999</v>
      </c>
      <c r="DM41" s="19">
        <v>2709.2</v>
      </c>
      <c r="DN41" s="19">
        <v>1059.0999999999999</v>
      </c>
      <c r="DO41" s="19">
        <v>6115.5</v>
      </c>
      <c r="DP41" s="19">
        <v>288.8</v>
      </c>
      <c r="DQ41" s="19">
        <v>176</v>
      </c>
      <c r="DR41" s="19">
        <v>388.5</v>
      </c>
      <c r="DS41" s="19">
        <v>176</v>
      </c>
      <c r="DT41" s="19">
        <v>581</v>
      </c>
      <c r="DU41" s="19">
        <v>3774.9</v>
      </c>
      <c r="DV41" s="19">
        <v>328.7</v>
      </c>
      <c r="DW41" s="19">
        <v>1583.7</v>
      </c>
      <c r="DX41" s="19">
        <v>99.6</v>
      </c>
      <c r="DY41" s="19">
        <v>1112.2</v>
      </c>
      <c r="EA41" s="19">
        <f t="shared" si="33"/>
        <v>3323.8857142857141</v>
      </c>
      <c r="EB41" s="19">
        <f t="shared" si="33"/>
        <v>1385.3823529411766</v>
      </c>
      <c r="EC41" s="19">
        <f t="shared" si="33"/>
        <v>6424.5425531914898</v>
      </c>
      <c r="ED41" s="19">
        <f t="shared" si="33"/>
        <v>327</v>
      </c>
      <c r="EE41" s="19">
        <f t="shared" si="33"/>
        <v>207.75531914893617</v>
      </c>
      <c r="EF41" s="19">
        <f t="shared" si="33"/>
        <v>356.43859649122805</v>
      </c>
      <c r="EG41" s="19">
        <f t="shared" si="33"/>
        <v>224.1</v>
      </c>
      <c r="EH41" s="19">
        <f t="shared" si="29"/>
        <v>660.7</v>
      </c>
      <c r="EI41" s="19">
        <f t="shared" si="29"/>
        <v>3916</v>
      </c>
      <c r="EJ41" s="19">
        <f t="shared" si="29"/>
        <v>361.9</v>
      </c>
      <c r="EK41" s="19">
        <f t="shared" si="29"/>
        <v>1689.604761904762</v>
      </c>
      <c r="EL41" s="19">
        <f t="shared" si="29"/>
        <v>112.88888888888889</v>
      </c>
      <c r="EM41" s="19">
        <f t="shared" si="29"/>
        <v>1132.1500000000001</v>
      </c>
      <c r="EO41" s="26">
        <v>30.12</v>
      </c>
      <c r="EQ41" s="19">
        <v>10</v>
      </c>
      <c r="ER41" s="19">
        <v>30</v>
      </c>
      <c r="ES41" s="19">
        <v>20</v>
      </c>
      <c r="ET41" s="19">
        <v>50</v>
      </c>
      <c r="EU41" s="19">
        <v>30</v>
      </c>
      <c r="EV41" s="19">
        <v>30</v>
      </c>
      <c r="EW41" s="19">
        <v>30</v>
      </c>
      <c r="EX41" s="19">
        <v>30</v>
      </c>
      <c r="EY41" s="19">
        <v>20</v>
      </c>
      <c r="EZ41" s="19">
        <v>30</v>
      </c>
      <c r="FA41" s="19">
        <v>20</v>
      </c>
      <c r="FB41" s="19">
        <v>30</v>
      </c>
      <c r="FC41" s="19">
        <v>20</v>
      </c>
      <c r="FE41" s="25">
        <v>2.1</v>
      </c>
      <c r="FF41" s="25">
        <v>2.2999999999999998</v>
      </c>
      <c r="FG41" s="25">
        <v>2.2000000000000002</v>
      </c>
      <c r="FH41" s="25">
        <v>2.8</v>
      </c>
      <c r="FI41" s="25">
        <v>2.2000000000000002</v>
      </c>
      <c r="FJ41" s="25">
        <v>3.2</v>
      </c>
      <c r="FK41" s="25">
        <v>2.5</v>
      </c>
      <c r="FL41" s="25">
        <v>2.8</v>
      </c>
      <c r="FM41" s="25">
        <v>2.2000000000000002</v>
      </c>
      <c r="FN41" s="25">
        <v>2.8</v>
      </c>
      <c r="FO41" s="25">
        <v>2.2000000000000002</v>
      </c>
      <c r="FP41" s="25">
        <v>3.5</v>
      </c>
      <c r="FQ41" s="25">
        <v>2.2000000000000002</v>
      </c>
      <c r="FR41" s="25"/>
      <c r="FS41" s="25">
        <v>2.8</v>
      </c>
      <c r="FT41" s="25">
        <v>2.8</v>
      </c>
      <c r="FU41" s="25">
        <v>2.5</v>
      </c>
      <c r="FV41" s="25">
        <v>2.8</v>
      </c>
      <c r="FW41" s="25">
        <v>2.5</v>
      </c>
      <c r="FX41" s="25">
        <v>2.5</v>
      </c>
      <c r="FY41" s="25">
        <v>2.5</v>
      </c>
      <c r="FZ41" s="25">
        <v>2.8</v>
      </c>
      <c r="GA41" s="25">
        <v>2.2000000000000002</v>
      </c>
      <c r="GB41" s="25">
        <v>2.8</v>
      </c>
      <c r="GC41" s="25">
        <v>2</v>
      </c>
      <c r="GD41" s="25">
        <v>2.8</v>
      </c>
      <c r="GE41" s="25">
        <v>2.2000000000000002</v>
      </c>
      <c r="GG41" s="28">
        <v>560706</v>
      </c>
      <c r="GH41" s="28">
        <v>386426.8</v>
      </c>
      <c r="GI41" s="28">
        <v>1904278.9</v>
      </c>
      <c r="GJ41" s="28">
        <v>136666</v>
      </c>
      <c r="GK41" s="28">
        <v>151055.4</v>
      </c>
      <c r="GL41" s="28">
        <v>125939.4</v>
      </c>
      <c r="GM41" s="28">
        <v>48865.4</v>
      </c>
      <c r="GN41" s="28">
        <v>448639.5</v>
      </c>
      <c r="GO41" s="28">
        <v>568018.30000000005</v>
      </c>
      <c r="GP41" s="28">
        <v>50075.9</v>
      </c>
      <c r="GQ41" s="28">
        <v>296729</v>
      </c>
      <c r="GR41" s="28">
        <v>3095.5</v>
      </c>
      <c r="GS41" s="28">
        <v>35263.800000000003</v>
      </c>
      <c r="GU41" s="26">
        <v>25.21</v>
      </c>
      <c r="GV41" s="26">
        <v>19.399999999999999</v>
      </c>
      <c r="GW41" s="26">
        <v>59.19</v>
      </c>
      <c r="GX41" s="26">
        <v>41.39</v>
      </c>
      <c r="GY41" s="26">
        <v>56.02</v>
      </c>
      <c r="GZ41" s="26">
        <v>54.81</v>
      </c>
      <c r="HA41" s="26">
        <v>25.58</v>
      </c>
      <c r="HB41" s="26">
        <v>34.549999999999997</v>
      </c>
      <c r="HC41" s="26">
        <v>17.55</v>
      </c>
      <c r="HD41" s="26">
        <v>8.66</v>
      </c>
      <c r="HE41" s="26">
        <v>12.39</v>
      </c>
      <c r="HF41" s="26">
        <v>9.02</v>
      </c>
      <c r="HG41" s="26">
        <v>2</v>
      </c>
      <c r="HI41" s="27">
        <f t="shared" si="34"/>
        <v>2.1367956770998984E-2</v>
      </c>
      <c r="HJ41" s="27">
        <f t="shared" si="34"/>
        <v>9.9505653955519052E-3</v>
      </c>
      <c r="HK41" s="27">
        <f t="shared" si="34"/>
        <v>1.4342406875242616E-2</v>
      </c>
      <c r="HL41" s="27">
        <f t="shared" si="34"/>
        <v>1.8965612940097056E-2</v>
      </c>
      <c r="HM41" s="27">
        <f t="shared" si="34"/>
        <v>2.4299676411721038E-2</v>
      </c>
      <c r="HN41" s="27">
        <f t="shared" si="34"/>
        <v>3.8800498780219628E-2</v>
      </c>
      <c r="HO41" s="27">
        <f t="shared" si="34"/>
        <v>3.5876841242909394E-2</v>
      </c>
      <c r="HP41" s="27">
        <f t="shared" si="30"/>
        <v>1.168427311344148E-2</v>
      </c>
      <c r="HQ41" s="27">
        <f t="shared" si="30"/>
        <v>1.0233077487505824E-2</v>
      </c>
      <c r="HR41" s="27">
        <f t="shared" si="30"/>
        <v>2.0411929674413548E-2</v>
      </c>
      <c r="HS41" s="27">
        <f t="shared" si="30"/>
        <v>8.9380824861079646E-3</v>
      </c>
      <c r="HT41" s="27">
        <f t="shared" si="30"/>
        <v>0.12548388409275432</v>
      </c>
      <c r="HU41" s="27">
        <f t="shared" si="30"/>
        <v>1.0101488334185511E-2</v>
      </c>
      <c r="HW41" s="27">
        <f t="shared" si="9"/>
        <v>4.5712469920198125E-2</v>
      </c>
      <c r="HX41" s="27">
        <f t="shared" si="10"/>
        <v>1.8801593314895323E-2</v>
      </c>
      <c r="HY41" s="27">
        <f t="shared" si="11"/>
        <v>2.3930305871342306E-2</v>
      </c>
      <c r="HZ41" s="27">
        <f t="shared" si="12"/>
        <v>2.7720139873245855E-2</v>
      </c>
      <c r="IA41" s="27">
        <f t="shared" si="13"/>
        <v>3.574725396928282E-2</v>
      </c>
      <c r="IB41" s="27">
        <f t="shared" si="14"/>
        <v>4.9916841680752548E-2</v>
      </c>
      <c r="IC41" s="27">
        <f t="shared" si="15"/>
        <v>4.6324177412844607E-2</v>
      </c>
      <c r="ID41" s="27">
        <f t="shared" si="16"/>
        <v>1.9376030104020007E-2</v>
      </c>
      <c r="IE41" s="27">
        <f t="shared" si="17"/>
        <v>1.4318122020518149E-2</v>
      </c>
      <c r="IF41" s="27">
        <f t="shared" si="18"/>
        <v>2.751466884321923E-2</v>
      </c>
      <c r="IG41" s="27">
        <f t="shared" si="19"/>
        <v>1.0766814162765653E-2</v>
      </c>
      <c r="IH41" s="27"/>
      <c r="II41" s="27"/>
      <c r="IK41" s="27">
        <f t="shared" si="26"/>
        <v>2.8435714790674667E-3</v>
      </c>
      <c r="IL41" s="27">
        <f t="shared" si="26"/>
        <v>3.743126240746852E-3</v>
      </c>
      <c r="IM41" s="27">
        <f t="shared" si="26"/>
        <v>1.3361544826487699E-2</v>
      </c>
      <c r="IN41" s="27">
        <f t="shared" si="26"/>
        <v>0.2569097538593153</v>
      </c>
      <c r="IO41" s="27">
        <f t="shared" si="26"/>
        <v>8.2203542084638467E-2</v>
      </c>
      <c r="IP41" s="27">
        <f t="shared" si="26"/>
        <v>4.4155064966642362E-3</v>
      </c>
      <c r="IQ41" s="27">
        <f t="shared" si="26"/>
        <v>3.0293455030768045E-2</v>
      </c>
      <c r="IR41" s="27">
        <f t="shared" si="26"/>
        <v>5.8533384128838075E-3</v>
      </c>
      <c r="IS41" s="27">
        <f t="shared" si="26"/>
        <v>5.7070738198426825E-3</v>
      </c>
      <c r="IT41" s="27">
        <f t="shared" si="26"/>
        <v>1.5190247706776386E-2</v>
      </c>
      <c r="IU41" s="27">
        <f t="shared" si="26"/>
        <v>7.6440591798680846E-2</v>
      </c>
      <c r="IV41" s="27">
        <f t="shared" si="26"/>
        <v>0.11326694242892381</v>
      </c>
      <c r="IW41" s="27">
        <f t="shared" si="26"/>
        <v>1.5053683880239737E-2</v>
      </c>
    </row>
    <row r="42" spans="1:257">
      <c r="A42" s="21">
        <v>40</v>
      </c>
      <c r="B42" s="19" t="s">
        <v>173</v>
      </c>
      <c r="C42" s="22" t="s">
        <v>175</v>
      </c>
      <c r="D42" s="19">
        <v>2</v>
      </c>
      <c r="E42" s="19">
        <v>10</v>
      </c>
      <c r="G42" s="23">
        <v>41218</v>
      </c>
      <c r="H42" s="24">
        <v>0.78462962962962957</v>
      </c>
      <c r="I42" s="24"/>
      <c r="J42" s="25">
        <v>29.263000000000002</v>
      </c>
      <c r="K42" s="25">
        <v>-46.194000000000003</v>
      </c>
      <c r="L42" s="25">
        <v>10.456</v>
      </c>
      <c r="M42" s="26"/>
      <c r="O42" s="26">
        <v>42.628488839999996</v>
      </c>
      <c r="P42" s="26">
        <v>9.205449119999999</v>
      </c>
      <c r="Q42" s="26">
        <v>0.89931610999999989</v>
      </c>
      <c r="R42" s="26">
        <v>4.823148E-2</v>
      </c>
      <c r="S42" s="26">
        <v>0.19712874</v>
      </c>
      <c r="T42" s="26">
        <v>33.970032500000002</v>
      </c>
      <c r="U42" s="26">
        <v>1.08334197</v>
      </c>
      <c r="V42" s="26">
        <v>5.7143984199999993</v>
      </c>
      <c r="W42" s="26">
        <v>2.4346079999999994</v>
      </c>
      <c r="X42" s="26">
        <v>1.8008879200000001</v>
      </c>
      <c r="Y42" s="26">
        <v>5.0593619999999999E-2</v>
      </c>
      <c r="Z42" s="26">
        <v>0.56800000000000006</v>
      </c>
      <c r="AA42" s="26">
        <v>0.47499999999999998</v>
      </c>
      <c r="AB42" s="26">
        <f t="shared" si="21"/>
        <v>99.075476719999983</v>
      </c>
      <c r="AC42" s="26">
        <f t="shared" si="22"/>
        <v>0.23916906686878897</v>
      </c>
      <c r="AD42" s="26">
        <f t="shared" si="6"/>
        <v>0.10717953527467194</v>
      </c>
      <c r="AE42" s="26">
        <f t="shared" si="7"/>
        <v>98.729128117856533</v>
      </c>
      <c r="AG42" s="25">
        <v>74.102999999999994</v>
      </c>
      <c r="AH42" s="25">
        <v>21.041</v>
      </c>
      <c r="AI42" s="25">
        <v>0.86460000000000004</v>
      </c>
      <c r="AJ42" s="25">
        <v>7.7700000000000005E-2</v>
      </c>
      <c r="AK42" s="25">
        <v>0.2354</v>
      </c>
      <c r="AL42" s="25">
        <v>45.529000000000003</v>
      </c>
      <c r="AM42" s="25">
        <v>3.1991000000000001</v>
      </c>
      <c r="AN42" s="25">
        <v>7.5369999999999999</v>
      </c>
      <c r="AO42" s="25">
        <v>10.238</v>
      </c>
      <c r="AP42" s="25">
        <v>11.103</v>
      </c>
      <c r="AQ42" s="25">
        <v>0.35520000000000002</v>
      </c>
      <c r="AR42" s="25">
        <v>6.9345999999999997</v>
      </c>
      <c r="AS42" s="25">
        <v>24.519100000000002</v>
      </c>
      <c r="AU42" s="26">
        <v>39.963099999999997</v>
      </c>
      <c r="AV42" s="26">
        <v>7.7115</v>
      </c>
      <c r="AW42" s="26">
        <v>0.8538</v>
      </c>
      <c r="AX42" s="26">
        <v>4.7E-2</v>
      </c>
      <c r="AY42" s="26">
        <v>0.19400000000000001</v>
      </c>
      <c r="AZ42" s="26">
        <v>32.102499999999999</v>
      </c>
      <c r="BA42" s="26">
        <v>1.0567</v>
      </c>
      <c r="BB42" s="26">
        <v>4.3178999999999998</v>
      </c>
      <c r="BC42" s="26">
        <v>2.5139999999999998</v>
      </c>
      <c r="BD42" s="26">
        <v>1.2957000000000001</v>
      </c>
      <c r="BE42" s="26">
        <v>5.2999999999999999E-2</v>
      </c>
      <c r="BF42" s="26">
        <v>0.62549999999999994</v>
      </c>
      <c r="BG42" s="26">
        <v>0.4904</v>
      </c>
      <c r="BI42" s="27">
        <f t="shared" si="31"/>
        <v>1.0666962482890465</v>
      </c>
      <c r="BJ42" s="27">
        <f t="shared" si="31"/>
        <v>1.1937300291772028</v>
      </c>
      <c r="BK42" s="27">
        <f t="shared" si="31"/>
        <v>1.0533100374795032</v>
      </c>
      <c r="BL42" s="27">
        <f t="shared" si="31"/>
        <v>1.0262017021276595</v>
      </c>
      <c r="BM42" s="27">
        <f t="shared" si="31"/>
        <v>1.0161275257731959</v>
      </c>
      <c r="BN42" s="27">
        <f t="shared" si="31"/>
        <v>1.0581740518651197</v>
      </c>
      <c r="BO42" s="27">
        <f t="shared" si="27"/>
        <v>1.025212425475537</v>
      </c>
      <c r="BP42" s="27">
        <f t="shared" si="27"/>
        <v>1.3234207415641861</v>
      </c>
      <c r="BQ42" s="27">
        <f t="shared" si="27"/>
        <v>0.96842004773269674</v>
      </c>
      <c r="BR42" s="27">
        <f t="shared" si="27"/>
        <v>1.3898957474724087</v>
      </c>
      <c r="BS42" s="27">
        <f t="shared" si="27"/>
        <v>0.95459660377358491</v>
      </c>
      <c r="BT42" s="27">
        <f t="shared" si="27"/>
        <v>0.90807354116706651</v>
      </c>
      <c r="BU42" s="27">
        <f t="shared" si="27"/>
        <v>0.96859706362153342</v>
      </c>
      <c r="BW42" s="19">
        <v>415499.8</v>
      </c>
      <c r="BX42" s="19">
        <v>81308.5</v>
      </c>
      <c r="BY42" s="19">
        <v>16466.3</v>
      </c>
      <c r="BZ42" s="19">
        <v>119.6</v>
      </c>
      <c r="CA42" s="19">
        <v>358.7</v>
      </c>
      <c r="CB42" s="19">
        <v>57339.8</v>
      </c>
      <c r="CC42" s="19">
        <v>1564.3</v>
      </c>
      <c r="CD42" s="19">
        <v>33816</v>
      </c>
      <c r="CE42" s="19">
        <v>58156.800000000003</v>
      </c>
      <c r="CF42" s="19">
        <v>5559.6</v>
      </c>
      <c r="CG42" s="19">
        <v>1052.8</v>
      </c>
      <c r="CH42" s="19">
        <v>215.9</v>
      </c>
      <c r="CI42" s="19">
        <v>8645</v>
      </c>
      <c r="CK42" s="19">
        <f t="shared" si="32"/>
        <v>418985.11428571428</v>
      </c>
      <c r="CL42" s="19">
        <f t="shared" si="32"/>
        <v>82694.805882352943</v>
      </c>
      <c r="CM42" s="19">
        <f t="shared" si="32"/>
        <v>22836.734042553191</v>
      </c>
      <c r="CN42" s="19">
        <f t="shared" si="32"/>
        <v>401.9</v>
      </c>
      <c r="CO42" s="19">
        <f t="shared" si="32"/>
        <v>613.00851063829782</v>
      </c>
      <c r="CP42" s="19">
        <f t="shared" si="32"/>
        <v>57653.042105263157</v>
      </c>
      <c r="CQ42" s="19">
        <f t="shared" si="32"/>
        <v>1810.05</v>
      </c>
      <c r="CR42" s="19">
        <f t="shared" si="28"/>
        <v>34483.550000000003</v>
      </c>
      <c r="CS42" s="19">
        <f t="shared" si="28"/>
        <v>62064.15</v>
      </c>
      <c r="CT42" s="19">
        <f t="shared" si="28"/>
        <v>5895.05</v>
      </c>
      <c r="CU42" s="19">
        <f t="shared" si="28"/>
        <v>2827.109523809524</v>
      </c>
      <c r="CV42" s="19">
        <f t="shared" si="28"/>
        <v>374.18888888888887</v>
      </c>
      <c r="CW42" s="19">
        <f t="shared" si="28"/>
        <v>9729.35</v>
      </c>
      <c r="CY42" s="19">
        <v>4290.8999999999996</v>
      </c>
      <c r="CZ42" s="19">
        <v>1597.5</v>
      </c>
      <c r="DA42" s="19">
        <v>6742</v>
      </c>
      <c r="DB42" s="19">
        <v>332.1</v>
      </c>
      <c r="DC42" s="19">
        <v>282.3</v>
      </c>
      <c r="DD42" s="19">
        <v>318.8</v>
      </c>
      <c r="DE42" s="19">
        <v>282.3</v>
      </c>
      <c r="DF42" s="19">
        <v>800.4</v>
      </c>
      <c r="DG42" s="19">
        <v>4171.3999999999996</v>
      </c>
      <c r="DH42" s="19">
        <v>395.2</v>
      </c>
      <c r="DI42" s="19">
        <v>1866.5</v>
      </c>
      <c r="DJ42" s="19">
        <v>169.4</v>
      </c>
      <c r="DK42" s="19">
        <v>1142.5</v>
      </c>
      <c r="DM42" s="19">
        <v>2411.1999999999998</v>
      </c>
      <c r="DN42" s="19">
        <v>1129.2</v>
      </c>
      <c r="DO42" s="19">
        <v>5948.2</v>
      </c>
      <c r="DP42" s="19">
        <v>232.5</v>
      </c>
      <c r="DQ42" s="19">
        <v>222.5</v>
      </c>
      <c r="DR42" s="19">
        <v>308.89999999999998</v>
      </c>
      <c r="DS42" s="19">
        <v>209.2</v>
      </c>
      <c r="DT42" s="19">
        <v>534.70000000000005</v>
      </c>
      <c r="DU42" s="19">
        <v>3643.3</v>
      </c>
      <c r="DV42" s="19">
        <v>275.7</v>
      </c>
      <c r="DW42" s="19">
        <v>1690.5</v>
      </c>
      <c r="DX42" s="19">
        <v>149.4</v>
      </c>
      <c r="DY42" s="19">
        <v>1026.2</v>
      </c>
      <c r="EA42" s="19">
        <f t="shared" si="33"/>
        <v>3485.3142857142857</v>
      </c>
      <c r="EB42" s="19">
        <f t="shared" si="33"/>
        <v>1386.3058823529414</v>
      </c>
      <c r="EC42" s="19">
        <f t="shared" si="33"/>
        <v>6370.4340425531918</v>
      </c>
      <c r="ED42" s="19">
        <f t="shared" si="33"/>
        <v>282.3</v>
      </c>
      <c r="EE42" s="19">
        <f t="shared" si="33"/>
        <v>254.30851063829789</v>
      </c>
      <c r="EF42" s="19">
        <f t="shared" si="33"/>
        <v>313.2421052631579</v>
      </c>
      <c r="EG42" s="19">
        <f t="shared" si="33"/>
        <v>245.75</v>
      </c>
      <c r="EH42" s="19">
        <f t="shared" si="29"/>
        <v>667.55</v>
      </c>
      <c r="EI42" s="19">
        <f t="shared" si="29"/>
        <v>3907.35</v>
      </c>
      <c r="EJ42" s="19">
        <f t="shared" si="29"/>
        <v>335.45</v>
      </c>
      <c r="EK42" s="19">
        <f t="shared" si="29"/>
        <v>1774.3095238095239</v>
      </c>
      <c r="EL42" s="19">
        <f t="shared" si="29"/>
        <v>158.28888888888889</v>
      </c>
      <c r="EM42" s="19">
        <f t="shared" si="29"/>
        <v>1084.3499999999999</v>
      </c>
      <c r="EO42" s="26">
        <v>30.11</v>
      </c>
      <c r="EQ42" s="19">
        <v>10</v>
      </c>
      <c r="ER42" s="19">
        <v>30</v>
      </c>
      <c r="ES42" s="19">
        <v>20</v>
      </c>
      <c r="ET42" s="19">
        <v>50</v>
      </c>
      <c r="EU42" s="19">
        <v>30</v>
      </c>
      <c r="EV42" s="19">
        <v>30</v>
      </c>
      <c r="EW42" s="19">
        <v>30</v>
      </c>
      <c r="EX42" s="19">
        <v>30</v>
      </c>
      <c r="EY42" s="19">
        <v>20</v>
      </c>
      <c r="EZ42" s="19">
        <v>30</v>
      </c>
      <c r="FA42" s="19">
        <v>20</v>
      </c>
      <c r="FB42" s="19">
        <v>30</v>
      </c>
      <c r="FC42" s="19">
        <v>20</v>
      </c>
      <c r="FE42" s="25">
        <v>2.1</v>
      </c>
      <c r="FF42" s="25">
        <v>2.2999999999999998</v>
      </c>
      <c r="FG42" s="25">
        <v>2.2000000000000002</v>
      </c>
      <c r="FH42" s="25">
        <v>2.8</v>
      </c>
      <c r="FI42" s="25">
        <v>2.2000000000000002</v>
      </c>
      <c r="FJ42" s="25">
        <v>3.2</v>
      </c>
      <c r="FK42" s="25">
        <v>2.5</v>
      </c>
      <c r="FL42" s="25">
        <v>2.8</v>
      </c>
      <c r="FM42" s="25">
        <v>2.2000000000000002</v>
      </c>
      <c r="FN42" s="25">
        <v>2.8</v>
      </c>
      <c r="FO42" s="25">
        <v>2.2000000000000002</v>
      </c>
      <c r="FP42" s="25">
        <v>3.5</v>
      </c>
      <c r="FQ42" s="25">
        <v>2.2000000000000002</v>
      </c>
      <c r="FR42" s="25"/>
      <c r="FS42" s="25">
        <v>2.8</v>
      </c>
      <c r="FT42" s="25">
        <v>2.8</v>
      </c>
      <c r="FU42" s="25">
        <v>2.5</v>
      </c>
      <c r="FV42" s="25">
        <v>2.8</v>
      </c>
      <c r="FW42" s="25">
        <v>2.5</v>
      </c>
      <c r="FX42" s="25">
        <v>2.5</v>
      </c>
      <c r="FY42" s="25">
        <v>2.5</v>
      </c>
      <c r="FZ42" s="25">
        <v>2.8</v>
      </c>
      <c r="GA42" s="25">
        <v>2.2000000000000002</v>
      </c>
      <c r="GB42" s="25">
        <v>2.8</v>
      </c>
      <c r="GC42" s="25">
        <v>2</v>
      </c>
      <c r="GD42" s="25">
        <v>2.8</v>
      </c>
      <c r="GE42" s="25">
        <v>2.2000000000000002</v>
      </c>
      <c r="GG42" s="28">
        <v>560706</v>
      </c>
      <c r="GH42" s="28">
        <v>386426.8</v>
      </c>
      <c r="GI42" s="28">
        <v>1904278.9</v>
      </c>
      <c r="GJ42" s="28">
        <v>136666</v>
      </c>
      <c r="GK42" s="28">
        <v>151055.4</v>
      </c>
      <c r="GL42" s="28">
        <v>125939.4</v>
      </c>
      <c r="GM42" s="28">
        <v>48865.4</v>
      </c>
      <c r="GN42" s="28">
        <v>448639.5</v>
      </c>
      <c r="GO42" s="28">
        <v>568018.30000000005</v>
      </c>
      <c r="GP42" s="28">
        <v>50075.9</v>
      </c>
      <c r="GQ42" s="28">
        <v>296729</v>
      </c>
      <c r="GR42" s="28">
        <v>3095.5</v>
      </c>
      <c r="GS42" s="28">
        <v>35263.800000000003</v>
      </c>
      <c r="GU42" s="26">
        <v>25.21</v>
      </c>
      <c r="GV42" s="26">
        <v>19.399999999999999</v>
      </c>
      <c r="GW42" s="26">
        <v>59.19</v>
      </c>
      <c r="GX42" s="26">
        <v>41.39</v>
      </c>
      <c r="GY42" s="26">
        <v>56.02</v>
      </c>
      <c r="GZ42" s="26">
        <v>54.81</v>
      </c>
      <c r="HA42" s="26">
        <v>25.58</v>
      </c>
      <c r="HB42" s="26">
        <v>34.549999999999997</v>
      </c>
      <c r="HC42" s="26">
        <v>17.55</v>
      </c>
      <c r="HD42" s="26">
        <v>8.66</v>
      </c>
      <c r="HE42" s="26">
        <v>12.39</v>
      </c>
      <c r="HF42" s="26">
        <v>9.02</v>
      </c>
      <c r="HG42" s="26">
        <v>2</v>
      </c>
      <c r="HI42" s="27">
        <f t="shared" si="34"/>
        <v>2.1891738806506991E-2</v>
      </c>
      <c r="HJ42" s="27">
        <f t="shared" si="34"/>
        <v>9.960712173228612E-3</v>
      </c>
      <c r="HK42" s="27">
        <f t="shared" si="34"/>
        <v>1.4286452322415166E-2</v>
      </c>
      <c r="HL42" s="27">
        <f t="shared" si="34"/>
        <v>1.8055893534530233E-2</v>
      </c>
      <c r="HM42" s="27">
        <f t="shared" si="34"/>
        <v>2.6825990099489248E-2</v>
      </c>
      <c r="HN42" s="27">
        <f t="shared" si="34"/>
        <v>3.6384432409823371E-2</v>
      </c>
      <c r="HO42" s="27">
        <f t="shared" si="34"/>
        <v>3.7556053913123423E-2</v>
      </c>
      <c r="HP42" s="27">
        <f t="shared" si="30"/>
        <v>1.1754675060840852E-2</v>
      </c>
      <c r="HQ42" s="27">
        <f t="shared" si="30"/>
        <v>1.0225524623324649E-2</v>
      </c>
      <c r="HR42" s="27">
        <f t="shared" si="30"/>
        <v>1.9651943200186459E-2</v>
      </c>
      <c r="HS42" s="27">
        <f t="shared" si="30"/>
        <v>9.1793465696621678E-3</v>
      </c>
      <c r="HT42" s="27">
        <f t="shared" si="30"/>
        <v>0.14860800828362797</v>
      </c>
      <c r="HU42" s="27">
        <f t="shared" si="30"/>
        <v>9.889962683147048E-3</v>
      </c>
      <c r="HW42" s="27">
        <f t="shared" si="9"/>
        <v>4.6832996828760402E-2</v>
      </c>
      <c r="HX42" s="27">
        <f t="shared" si="10"/>
        <v>1.8820765651315463E-2</v>
      </c>
      <c r="HY42" s="27">
        <f t="shared" si="11"/>
        <v>2.3836945699949704E-2</v>
      </c>
      <c r="HZ42" s="27">
        <f t="shared" si="12"/>
        <v>2.6390493990069389E-2</v>
      </c>
      <c r="IA42" s="27">
        <f t="shared" si="13"/>
        <v>3.9463714035358637E-2</v>
      </c>
      <c r="IB42" s="27">
        <f t="shared" si="14"/>
        <v>4.6808572295237764E-2</v>
      </c>
      <c r="IC42" s="27">
        <f t="shared" si="15"/>
        <v>4.8492376812624957E-2</v>
      </c>
      <c r="ID42" s="27">
        <f t="shared" si="16"/>
        <v>1.9492777653392388E-2</v>
      </c>
      <c r="IE42" s="27">
        <f t="shared" si="17"/>
        <v>1.4307554052955848E-2</v>
      </c>
      <c r="IF42" s="27">
        <f t="shared" si="18"/>
        <v>2.6490229875555341E-2</v>
      </c>
      <c r="IG42" s="27">
        <f t="shared" si="19"/>
        <v>1.1057440877815046E-2</v>
      </c>
      <c r="IH42" s="27"/>
      <c r="II42" s="27"/>
      <c r="IK42" s="27">
        <f t="shared" si="26"/>
        <v>2.8508342042332939E-3</v>
      </c>
      <c r="IL42" s="27">
        <f t="shared" si="26"/>
        <v>3.7522975387080616E-3</v>
      </c>
      <c r="IM42" s="27">
        <f t="shared" si="26"/>
        <v>1.3374523736264217E-2</v>
      </c>
      <c r="IN42" s="27">
        <f t="shared" si="26"/>
        <v>0.17824607497342462</v>
      </c>
      <c r="IO42" s="27">
        <f t="shared" si="26"/>
        <v>8.6385639577524306E-2</v>
      </c>
      <c r="IP42" s="27">
        <f t="shared" si="26"/>
        <v>4.4178966501715817E-3</v>
      </c>
      <c r="IQ42" s="27">
        <f t="shared" si="26"/>
        <v>3.0496807640690449E-2</v>
      </c>
      <c r="IR42" s="27">
        <f t="shared" si="26"/>
        <v>5.8335271052320356E-3</v>
      </c>
      <c r="IS42" s="27">
        <f t="shared" si="26"/>
        <v>5.6912452620635125E-3</v>
      </c>
      <c r="IT42" s="27">
        <f t="shared" si="26"/>
        <v>1.4938324829464673E-2</v>
      </c>
      <c r="IU42" s="27">
        <f t="shared" si="26"/>
        <v>8.3028968222740168E-2</v>
      </c>
      <c r="IV42" s="27">
        <f t="shared" si="26"/>
        <v>0.11245586137165088</v>
      </c>
      <c r="IW42" s="27">
        <f t="shared" si="26"/>
        <v>1.5500716926877533E-2</v>
      </c>
    </row>
    <row r="43" spans="1:257">
      <c r="A43" s="21">
        <v>41</v>
      </c>
      <c r="B43" s="19" t="s">
        <v>173</v>
      </c>
      <c r="C43" s="22" t="s">
        <v>175</v>
      </c>
      <c r="D43" s="19">
        <v>2</v>
      </c>
      <c r="E43" s="19">
        <v>11</v>
      </c>
      <c r="G43" s="23">
        <v>41218</v>
      </c>
      <c r="H43" s="24">
        <v>0.78763888888888889</v>
      </c>
      <c r="I43" s="24"/>
      <c r="J43" s="25">
        <v>29.266999999999999</v>
      </c>
      <c r="K43" s="25">
        <v>-46.188000000000002</v>
      </c>
      <c r="L43" s="25">
        <v>10.457000000000001</v>
      </c>
      <c r="M43" s="26"/>
      <c r="O43" s="26">
        <v>42.816750760000005</v>
      </c>
      <c r="P43" s="26">
        <v>9.2092280399999993</v>
      </c>
      <c r="Q43" s="26">
        <v>0.88930516999999987</v>
      </c>
      <c r="R43" s="26">
        <v>4.823148E-2</v>
      </c>
      <c r="S43" s="26">
        <v>0.20742650999999998</v>
      </c>
      <c r="T43" s="26">
        <v>33.858107000000004</v>
      </c>
      <c r="U43" s="26">
        <v>1.0510612199999998</v>
      </c>
      <c r="V43" s="26">
        <v>5.6663085899999999</v>
      </c>
      <c r="W43" s="26">
        <v>2.4038255999999998</v>
      </c>
      <c r="X43" s="26">
        <v>1.8008879200000001</v>
      </c>
      <c r="Y43" s="26">
        <v>4.697979E-2</v>
      </c>
      <c r="Z43" s="26">
        <v>0.56899999999999995</v>
      </c>
      <c r="AA43" s="26">
        <v>0.47299999999999998</v>
      </c>
      <c r="AB43" s="26">
        <f t="shared" si="21"/>
        <v>99.04011208</v>
      </c>
      <c r="AC43" s="26">
        <f t="shared" si="22"/>
        <v>0.23959013916961425</v>
      </c>
      <c r="AD43" s="26">
        <f t="shared" si="6"/>
        <v>0.10672825302088386</v>
      </c>
      <c r="AE43" s="26">
        <f t="shared" si="7"/>
        <v>98.693793687809489</v>
      </c>
      <c r="AG43" s="25">
        <v>74.462000000000003</v>
      </c>
      <c r="AH43" s="25">
        <v>21.062999999999999</v>
      </c>
      <c r="AI43" s="25">
        <v>0.85509999999999997</v>
      </c>
      <c r="AJ43" s="25">
        <v>7.7600000000000002E-2</v>
      </c>
      <c r="AK43" s="25">
        <v>0.24790000000000001</v>
      </c>
      <c r="AL43" s="25">
        <v>45.366999999999997</v>
      </c>
      <c r="AM43" s="25">
        <v>3.1019000000000001</v>
      </c>
      <c r="AN43" s="25">
        <v>7.4790000000000001</v>
      </c>
      <c r="AO43" s="25">
        <v>10.106</v>
      </c>
      <c r="AP43" s="25">
        <v>11.115</v>
      </c>
      <c r="AQ43" s="25">
        <v>0.33069999999999999</v>
      </c>
      <c r="AR43" s="25">
        <v>6.9459</v>
      </c>
      <c r="AS43" s="25">
        <v>24.417899999999999</v>
      </c>
      <c r="AU43" s="26">
        <v>40.156700000000001</v>
      </c>
      <c r="AV43" s="26">
        <v>7.7195999999999998</v>
      </c>
      <c r="AW43" s="26">
        <v>0.84440000000000004</v>
      </c>
      <c r="AX43" s="26">
        <v>4.7E-2</v>
      </c>
      <c r="AY43" s="26">
        <v>0.20430000000000001</v>
      </c>
      <c r="AZ43" s="26">
        <v>31.988299999999999</v>
      </c>
      <c r="BA43" s="26">
        <v>1.0246</v>
      </c>
      <c r="BB43" s="26">
        <v>4.2847</v>
      </c>
      <c r="BC43" s="26">
        <v>2.4815999999999998</v>
      </c>
      <c r="BD43" s="26">
        <v>1.2970999999999999</v>
      </c>
      <c r="BE43" s="26">
        <v>4.9299999999999997E-2</v>
      </c>
      <c r="BF43" s="26">
        <v>0.62649999999999995</v>
      </c>
      <c r="BG43" s="26">
        <v>0.4884</v>
      </c>
      <c r="BI43" s="27">
        <f t="shared" si="31"/>
        <v>1.0662417668782544</v>
      </c>
      <c r="BJ43" s="27">
        <f t="shared" si="31"/>
        <v>1.1929669982900668</v>
      </c>
      <c r="BK43" s="27">
        <f t="shared" si="31"/>
        <v>1.053179973945997</v>
      </c>
      <c r="BL43" s="27">
        <f t="shared" si="31"/>
        <v>1.0262017021276595</v>
      </c>
      <c r="BM43" s="27">
        <f t="shared" si="31"/>
        <v>1.0153035242290747</v>
      </c>
      <c r="BN43" s="27">
        <f t="shared" si="31"/>
        <v>1.0584528405698335</v>
      </c>
      <c r="BO43" s="27">
        <f t="shared" si="27"/>
        <v>1.025825902791333</v>
      </c>
      <c r="BP43" s="27">
        <f t="shared" si="27"/>
        <v>1.3224516512241231</v>
      </c>
      <c r="BQ43" s="27">
        <f t="shared" si="27"/>
        <v>0.96865957446808515</v>
      </c>
      <c r="BR43" s="27">
        <f t="shared" si="27"/>
        <v>1.3883955901626708</v>
      </c>
      <c r="BS43" s="27">
        <f t="shared" si="27"/>
        <v>0.95293691683569992</v>
      </c>
      <c r="BT43" s="27">
        <f t="shared" si="27"/>
        <v>0.90822027134876293</v>
      </c>
      <c r="BU43" s="27">
        <f t="shared" si="27"/>
        <v>0.96846846846846846</v>
      </c>
      <c r="BW43" s="19">
        <v>417510.8</v>
      </c>
      <c r="BX43" s="19">
        <v>81390.600000000006</v>
      </c>
      <c r="BY43" s="19">
        <v>16282.8</v>
      </c>
      <c r="BZ43" s="19">
        <v>122.8</v>
      </c>
      <c r="CA43" s="19">
        <v>378.4</v>
      </c>
      <c r="CB43" s="19">
        <v>57135.8</v>
      </c>
      <c r="CC43" s="19">
        <v>1516.8</v>
      </c>
      <c r="CD43" s="19">
        <v>33551.300000000003</v>
      </c>
      <c r="CE43" s="19">
        <v>57401.3</v>
      </c>
      <c r="CF43" s="19">
        <v>5565.9</v>
      </c>
      <c r="CG43" s="19">
        <v>982.4</v>
      </c>
      <c r="CH43" s="19">
        <v>215.7</v>
      </c>
      <c r="CI43" s="19">
        <v>8609.4</v>
      </c>
      <c r="CK43" s="19">
        <f t="shared" si="32"/>
        <v>420681.82857142854</v>
      </c>
      <c r="CL43" s="19">
        <f t="shared" si="32"/>
        <v>82715.77450980393</v>
      </c>
      <c r="CM43" s="19">
        <f t="shared" si="32"/>
        <v>22903.640425531914</v>
      </c>
      <c r="CN43" s="19">
        <f t="shared" si="32"/>
        <v>439.75000000000006</v>
      </c>
      <c r="CO43" s="19">
        <f t="shared" si="32"/>
        <v>598.08510638297867</v>
      </c>
      <c r="CP43" s="19">
        <f t="shared" si="32"/>
        <v>57497.414035087721</v>
      </c>
      <c r="CQ43" s="19">
        <f t="shared" si="32"/>
        <v>1754.1</v>
      </c>
      <c r="CR43" s="19">
        <f t="shared" si="28"/>
        <v>34278.15</v>
      </c>
      <c r="CS43" s="19">
        <f t="shared" si="28"/>
        <v>61256.25</v>
      </c>
      <c r="CT43" s="19">
        <f t="shared" si="28"/>
        <v>5899.45</v>
      </c>
      <c r="CU43" s="19">
        <f t="shared" si="28"/>
        <v>2775.8666666666668</v>
      </c>
      <c r="CV43" s="19">
        <f t="shared" si="28"/>
        <v>339.26666666666665</v>
      </c>
      <c r="CW43" s="19">
        <f t="shared" si="28"/>
        <v>9653.25</v>
      </c>
      <c r="CY43" s="19">
        <v>3717.2</v>
      </c>
      <c r="CZ43" s="19">
        <v>1440.4</v>
      </c>
      <c r="DA43" s="19">
        <v>6906.7</v>
      </c>
      <c r="DB43" s="19">
        <v>355.1</v>
      </c>
      <c r="DC43" s="19">
        <v>229</v>
      </c>
      <c r="DD43" s="19">
        <v>378.4</v>
      </c>
      <c r="DE43" s="19">
        <v>265.5</v>
      </c>
      <c r="DF43" s="19">
        <v>813.1</v>
      </c>
      <c r="DG43" s="19">
        <v>4171.8999999999996</v>
      </c>
      <c r="DH43" s="19">
        <v>404.9</v>
      </c>
      <c r="DI43" s="19">
        <v>1948.2</v>
      </c>
      <c r="DJ43" s="19">
        <v>149.4</v>
      </c>
      <c r="DK43" s="19">
        <v>1148.4000000000001</v>
      </c>
      <c r="DM43" s="19">
        <v>2442.8000000000002</v>
      </c>
      <c r="DN43" s="19">
        <v>1184.9000000000001</v>
      </c>
      <c r="DO43" s="19">
        <v>6296</v>
      </c>
      <c r="DP43" s="19">
        <v>278.8</v>
      </c>
      <c r="DQ43" s="19">
        <v>209.1</v>
      </c>
      <c r="DR43" s="19">
        <v>348.5</v>
      </c>
      <c r="DS43" s="19">
        <v>209.1</v>
      </c>
      <c r="DT43" s="19">
        <v>640.6</v>
      </c>
      <c r="DU43" s="19">
        <v>3538</v>
      </c>
      <c r="DV43" s="19">
        <v>262.2</v>
      </c>
      <c r="DW43" s="19">
        <v>1652.8</v>
      </c>
      <c r="DX43" s="19">
        <v>102.9</v>
      </c>
      <c r="DY43" s="19">
        <v>939.3</v>
      </c>
      <c r="EA43" s="19">
        <f t="shared" si="33"/>
        <v>3171.0285714285715</v>
      </c>
      <c r="EB43" s="19">
        <f t="shared" si="33"/>
        <v>1325.1745098039216</v>
      </c>
      <c r="EC43" s="19">
        <f t="shared" si="33"/>
        <v>6620.8404255319147</v>
      </c>
      <c r="ED43" s="19">
        <f t="shared" si="33"/>
        <v>316.95000000000005</v>
      </c>
      <c r="EE43" s="19">
        <f t="shared" si="33"/>
        <v>219.68510638297872</v>
      </c>
      <c r="EF43" s="19">
        <f t="shared" si="33"/>
        <v>361.61403508771929</v>
      </c>
      <c r="EG43" s="19">
        <f t="shared" si="33"/>
        <v>237.3</v>
      </c>
      <c r="EH43" s="19">
        <f t="shared" si="29"/>
        <v>726.85</v>
      </c>
      <c r="EI43" s="19">
        <f t="shared" si="29"/>
        <v>3854.95</v>
      </c>
      <c r="EJ43" s="19">
        <f t="shared" si="29"/>
        <v>333.54999999999995</v>
      </c>
      <c r="EK43" s="19">
        <f t="shared" si="29"/>
        <v>1793.4666666666667</v>
      </c>
      <c r="EL43" s="19">
        <f t="shared" si="29"/>
        <v>123.56666666666666</v>
      </c>
      <c r="EM43" s="19">
        <f t="shared" si="29"/>
        <v>1043.8499999999999</v>
      </c>
      <c r="EO43" s="26">
        <v>30.13</v>
      </c>
      <c r="EQ43" s="19">
        <v>10</v>
      </c>
      <c r="ER43" s="19">
        <v>30</v>
      </c>
      <c r="ES43" s="19">
        <v>20</v>
      </c>
      <c r="ET43" s="19">
        <v>50</v>
      </c>
      <c r="EU43" s="19">
        <v>30</v>
      </c>
      <c r="EV43" s="19">
        <v>30</v>
      </c>
      <c r="EW43" s="19">
        <v>30</v>
      </c>
      <c r="EX43" s="19">
        <v>30</v>
      </c>
      <c r="EY43" s="19">
        <v>20</v>
      </c>
      <c r="EZ43" s="19">
        <v>30</v>
      </c>
      <c r="FA43" s="19">
        <v>20</v>
      </c>
      <c r="FB43" s="19">
        <v>30</v>
      </c>
      <c r="FC43" s="19">
        <v>20</v>
      </c>
      <c r="FE43" s="25">
        <v>2.1</v>
      </c>
      <c r="FF43" s="25">
        <v>2.2999999999999998</v>
      </c>
      <c r="FG43" s="25">
        <v>2.2000000000000002</v>
      </c>
      <c r="FH43" s="25">
        <v>2.8</v>
      </c>
      <c r="FI43" s="25">
        <v>2.2000000000000002</v>
      </c>
      <c r="FJ43" s="25">
        <v>3.2</v>
      </c>
      <c r="FK43" s="25">
        <v>2.5</v>
      </c>
      <c r="FL43" s="25">
        <v>2.8</v>
      </c>
      <c r="FM43" s="25">
        <v>2.2000000000000002</v>
      </c>
      <c r="FN43" s="25">
        <v>2.8</v>
      </c>
      <c r="FO43" s="25">
        <v>2.2000000000000002</v>
      </c>
      <c r="FP43" s="25">
        <v>3.5</v>
      </c>
      <c r="FQ43" s="25">
        <v>2.2000000000000002</v>
      </c>
      <c r="FR43" s="25"/>
      <c r="FS43" s="25">
        <v>2.8</v>
      </c>
      <c r="FT43" s="25">
        <v>2.8</v>
      </c>
      <c r="FU43" s="25">
        <v>2.5</v>
      </c>
      <c r="FV43" s="25">
        <v>2.8</v>
      </c>
      <c r="FW43" s="25">
        <v>2.5</v>
      </c>
      <c r="FX43" s="25">
        <v>2.5</v>
      </c>
      <c r="FY43" s="25">
        <v>2.5</v>
      </c>
      <c r="FZ43" s="25">
        <v>2.8</v>
      </c>
      <c r="GA43" s="25">
        <v>2.2000000000000002</v>
      </c>
      <c r="GB43" s="25">
        <v>2.8</v>
      </c>
      <c r="GC43" s="25">
        <v>2</v>
      </c>
      <c r="GD43" s="25">
        <v>2.8</v>
      </c>
      <c r="GE43" s="25">
        <v>2.2000000000000002</v>
      </c>
      <c r="GG43" s="28">
        <v>560706</v>
      </c>
      <c r="GH43" s="28">
        <v>386426.8</v>
      </c>
      <c r="GI43" s="28">
        <v>1904278.9</v>
      </c>
      <c r="GJ43" s="28">
        <v>136666</v>
      </c>
      <c r="GK43" s="28">
        <v>151055.4</v>
      </c>
      <c r="GL43" s="28">
        <v>125939.4</v>
      </c>
      <c r="GM43" s="28">
        <v>48865.4</v>
      </c>
      <c r="GN43" s="28">
        <v>448639.5</v>
      </c>
      <c r="GO43" s="28">
        <v>568018.30000000005</v>
      </c>
      <c r="GP43" s="28">
        <v>50075.9</v>
      </c>
      <c r="GQ43" s="28">
        <v>296729</v>
      </c>
      <c r="GR43" s="28">
        <v>3095.5</v>
      </c>
      <c r="GS43" s="28">
        <v>35263.800000000003</v>
      </c>
      <c r="GU43" s="26">
        <v>25.21</v>
      </c>
      <c r="GV43" s="26">
        <v>19.399999999999999</v>
      </c>
      <c r="GW43" s="26">
        <v>59.19</v>
      </c>
      <c r="GX43" s="26">
        <v>41.39</v>
      </c>
      <c r="GY43" s="26">
        <v>56.02</v>
      </c>
      <c r="GZ43" s="26">
        <v>54.81</v>
      </c>
      <c r="HA43" s="26">
        <v>25.58</v>
      </c>
      <c r="HB43" s="26">
        <v>34.549999999999997</v>
      </c>
      <c r="HC43" s="26">
        <v>17.55</v>
      </c>
      <c r="HD43" s="26">
        <v>8.66</v>
      </c>
      <c r="HE43" s="26">
        <v>12.39</v>
      </c>
      <c r="HF43" s="26">
        <v>9.02</v>
      </c>
      <c r="HG43" s="26">
        <v>2</v>
      </c>
      <c r="HI43" s="27">
        <f t="shared" si="34"/>
        <v>2.0865562509905618E-2</v>
      </c>
      <c r="HJ43" s="27">
        <f t="shared" si="34"/>
        <v>9.7291638433220501E-3</v>
      </c>
      <c r="HK43" s="27">
        <f t="shared" si="34"/>
        <v>1.4557896464486577E-2</v>
      </c>
      <c r="HL43" s="27">
        <f t="shared" si="34"/>
        <v>1.9125585363862295E-2</v>
      </c>
      <c r="HM43" s="27">
        <f t="shared" si="34"/>
        <v>2.4904573556183311E-2</v>
      </c>
      <c r="HN43" s="27">
        <f t="shared" si="34"/>
        <v>3.9090245085142653E-2</v>
      </c>
      <c r="HO43" s="27">
        <f t="shared" si="34"/>
        <v>3.69145579006281E-2</v>
      </c>
      <c r="HP43" s="27">
        <f t="shared" si="30"/>
        <v>1.2252615461001834E-2</v>
      </c>
      <c r="HQ43" s="27">
        <f t="shared" si="30"/>
        <v>1.0155867641421587E-2</v>
      </c>
      <c r="HR43" s="27">
        <f t="shared" si="30"/>
        <v>1.9568560799775009E-2</v>
      </c>
      <c r="HS43" s="27">
        <f t="shared" si="30"/>
        <v>9.209664484759978E-3</v>
      </c>
      <c r="HT43" s="27">
        <f t="shared" si="30"/>
        <v>0.13127851193480058</v>
      </c>
      <c r="HU43" s="27">
        <f t="shared" si="30"/>
        <v>9.6990033215826037E-3</v>
      </c>
      <c r="HW43" s="27">
        <f t="shared" si="9"/>
        <v>4.4637697877441089E-2</v>
      </c>
      <c r="HX43" s="27">
        <f t="shared" si="10"/>
        <v>1.8383255081957012E-2</v>
      </c>
      <c r="HY43" s="27">
        <f t="shared" si="11"/>
        <v>2.4289850250995854E-2</v>
      </c>
      <c r="HZ43" s="27">
        <f t="shared" si="12"/>
        <v>2.7953955567821129E-2</v>
      </c>
      <c r="IA43" s="27">
        <f t="shared" si="13"/>
        <v>3.6637118158501271E-2</v>
      </c>
      <c r="IB43" s="27">
        <f t="shared" si="14"/>
        <v>5.0289600302036025E-2</v>
      </c>
      <c r="IC43" s="27">
        <f t="shared" si="15"/>
        <v>4.7664077161291001E-2</v>
      </c>
      <c r="ID43" s="27">
        <f t="shared" si="16"/>
        <v>2.0318512218979342E-2</v>
      </c>
      <c r="IE43" s="27">
        <f t="shared" si="17"/>
        <v>1.4210090003877084E-2</v>
      </c>
      <c r="IF43" s="27">
        <f t="shared" si="18"/>
        <v>2.6377832901272717E-2</v>
      </c>
      <c r="IG43" s="27">
        <f t="shared" si="19"/>
        <v>1.1093961838341869E-2</v>
      </c>
      <c r="IH43" s="27"/>
      <c r="II43" s="27"/>
      <c r="IK43" s="27">
        <f t="shared" si="26"/>
        <v>2.8407975030172367E-3</v>
      </c>
      <c r="IL43" s="27">
        <f t="shared" si="26"/>
        <v>3.7463731371421864E-3</v>
      </c>
      <c r="IM43" s="27">
        <f t="shared" si="26"/>
        <v>1.3594006797440873E-2</v>
      </c>
      <c r="IN43" s="27">
        <f t="shared" si="26"/>
        <v>0.18250675030757571</v>
      </c>
      <c r="IO43" s="27">
        <f t="shared" si="26"/>
        <v>7.9488503863898857E-2</v>
      </c>
      <c r="IP43" s="27">
        <f t="shared" si="26"/>
        <v>4.4280963411871491E-3</v>
      </c>
      <c r="IQ43" s="27">
        <f t="shared" si="26"/>
        <v>3.0945017897229515E-2</v>
      </c>
      <c r="IR43" s="27">
        <f t="shared" si="26"/>
        <v>5.8653711072108317E-3</v>
      </c>
      <c r="IS43" s="27">
        <f t="shared" si="26"/>
        <v>5.7265302322175035E-3</v>
      </c>
      <c r="IT43" s="27">
        <f t="shared" si="26"/>
        <v>1.4919455415002475E-2</v>
      </c>
      <c r="IU43" s="27">
        <f t="shared" si="26"/>
        <v>8.863872553406342E-2</v>
      </c>
      <c r="IV43" s="27">
        <f t="shared" si="26"/>
        <v>0.10490639818385201</v>
      </c>
      <c r="IW43" s="27">
        <f t="shared" si="26"/>
        <v>1.5475531665307584E-2</v>
      </c>
    </row>
    <row r="44" spans="1:257">
      <c r="A44" s="21">
        <v>42</v>
      </c>
      <c r="B44" s="19" t="s">
        <v>173</v>
      </c>
      <c r="C44" s="22" t="s">
        <v>175</v>
      </c>
      <c r="D44" s="19">
        <v>2</v>
      </c>
      <c r="E44" s="19">
        <v>12</v>
      </c>
      <c r="G44" s="23">
        <v>41218</v>
      </c>
      <c r="H44" s="24">
        <v>0.7906712962962964</v>
      </c>
      <c r="I44" s="24"/>
      <c r="J44" s="25">
        <v>29.266999999999999</v>
      </c>
      <c r="K44" s="25">
        <v>-46.179000000000002</v>
      </c>
      <c r="L44" s="25">
        <v>10.457000000000001</v>
      </c>
      <c r="M44" s="26"/>
      <c r="O44" s="26">
        <v>42.936553799999999</v>
      </c>
      <c r="P44" s="26">
        <v>9.2319015600000007</v>
      </c>
      <c r="Q44" s="26">
        <v>0.88263121</v>
      </c>
      <c r="R44" s="26">
        <v>3.3615880000000001E-2</v>
      </c>
      <c r="S44" s="26">
        <v>0.20889761999999998</v>
      </c>
      <c r="T44" s="26">
        <v>33.873545</v>
      </c>
      <c r="U44" s="26">
        <v>1.0575173699999998</v>
      </c>
      <c r="V44" s="26">
        <v>5.6978157200000004</v>
      </c>
      <c r="W44" s="26">
        <v>2.4835799999999995</v>
      </c>
      <c r="X44" s="26">
        <v>1.8076277699999999</v>
      </c>
      <c r="Y44" s="26">
        <v>5.6616670000000001E-2</v>
      </c>
      <c r="Z44" s="26">
        <v>0.51700000000000002</v>
      </c>
      <c r="AA44" s="26">
        <v>0.47600000000000003</v>
      </c>
      <c r="AB44" s="26">
        <f t="shared" si="21"/>
        <v>99.263302599999989</v>
      </c>
      <c r="AC44" s="26">
        <f t="shared" si="22"/>
        <v>0.21769437952669698</v>
      </c>
      <c r="AD44" s="26">
        <f t="shared" si="6"/>
        <v>0.10740517640156601</v>
      </c>
      <c r="AE44" s="26">
        <f t="shared" si="7"/>
        <v>98.938203044071727</v>
      </c>
      <c r="AG44" s="25">
        <v>74.680999999999997</v>
      </c>
      <c r="AH44" s="25">
        <v>21.122</v>
      </c>
      <c r="AI44" s="25">
        <v>0.84860000000000002</v>
      </c>
      <c r="AJ44" s="25">
        <v>5.3699999999999998E-2</v>
      </c>
      <c r="AK44" s="25">
        <v>0.24940000000000001</v>
      </c>
      <c r="AL44" s="25">
        <v>45.393999999999998</v>
      </c>
      <c r="AM44" s="25">
        <v>3.1223000000000001</v>
      </c>
      <c r="AN44" s="25">
        <v>7.5259999999999998</v>
      </c>
      <c r="AO44" s="25">
        <v>10.44</v>
      </c>
      <c r="AP44" s="25">
        <v>11.166</v>
      </c>
      <c r="AQ44" s="25">
        <v>0.39179999999999998</v>
      </c>
      <c r="AR44" s="25">
        <v>6.3144</v>
      </c>
      <c r="AS44" s="25">
        <v>24.545300000000001</v>
      </c>
      <c r="AU44" s="26">
        <v>40.274799999999999</v>
      </c>
      <c r="AV44" s="26">
        <v>7.7412000000000001</v>
      </c>
      <c r="AW44" s="26">
        <v>0.83799999999999997</v>
      </c>
      <c r="AX44" s="26">
        <v>3.2500000000000001E-2</v>
      </c>
      <c r="AY44" s="26">
        <v>0.20549999999999999</v>
      </c>
      <c r="AZ44" s="26">
        <v>32.007300000000001</v>
      </c>
      <c r="BA44" s="26">
        <v>1.0313000000000001</v>
      </c>
      <c r="BB44" s="26">
        <v>4.3116000000000003</v>
      </c>
      <c r="BC44" s="26">
        <v>2.5636000000000001</v>
      </c>
      <c r="BD44" s="26">
        <v>1.3030999999999999</v>
      </c>
      <c r="BE44" s="26">
        <v>5.8500000000000003E-2</v>
      </c>
      <c r="BF44" s="26">
        <v>0.5696</v>
      </c>
      <c r="BG44" s="26">
        <v>0.4909</v>
      </c>
      <c r="BI44" s="27">
        <f t="shared" si="31"/>
        <v>1.0660898080189101</v>
      </c>
      <c r="BJ44" s="27">
        <f t="shared" si="31"/>
        <v>1.192567245388312</v>
      </c>
      <c r="BK44" s="27">
        <f t="shared" si="31"/>
        <v>1.0532592004773269</v>
      </c>
      <c r="BL44" s="27">
        <f t="shared" si="31"/>
        <v>1.0343347692307692</v>
      </c>
      <c r="BM44" s="27">
        <f t="shared" si="31"/>
        <v>1.0165334306569342</v>
      </c>
      <c r="BN44" s="27">
        <f t="shared" si="31"/>
        <v>1.0583068549987034</v>
      </c>
      <c r="BO44" s="27">
        <f t="shared" si="27"/>
        <v>1.0254216716765245</v>
      </c>
      <c r="BP44" s="27">
        <f t="shared" si="27"/>
        <v>1.3215084237869932</v>
      </c>
      <c r="BQ44" s="27">
        <f t="shared" si="27"/>
        <v>0.96878608207208583</v>
      </c>
      <c r="BR44" s="27">
        <f t="shared" si="27"/>
        <v>1.3871750211035223</v>
      </c>
      <c r="BS44" s="27">
        <f t="shared" si="27"/>
        <v>0.96780632478632478</v>
      </c>
      <c r="BT44" s="27">
        <f t="shared" si="27"/>
        <v>0.9076544943820225</v>
      </c>
      <c r="BU44" s="27">
        <f t="shared" si="27"/>
        <v>0.96964758606640866</v>
      </c>
      <c r="BW44" s="19">
        <v>418738.8</v>
      </c>
      <c r="BX44" s="19">
        <v>81623</v>
      </c>
      <c r="BY44" s="19">
        <v>16160</v>
      </c>
      <c r="BZ44" s="19">
        <v>89.6</v>
      </c>
      <c r="CA44" s="19">
        <v>378.4</v>
      </c>
      <c r="CB44" s="19">
        <v>57168.9</v>
      </c>
      <c r="CC44" s="19">
        <v>1526.7</v>
      </c>
      <c r="CD44" s="19">
        <v>33763.699999999997</v>
      </c>
      <c r="CE44" s="19">
        <v>59303</v>
      </c>
      <c r="CF44" s="19">
        <v>5592.4</v>
      </c>
      <c r="CG44" s="19">
        <v>1161.5999999999999</v>
      </c>
      <c r="CH44" s="19">
        <v>195.8</v>
      </c>
      <c r="CI44" s="19">
        <v>8655.7999999999993</v>
      </c>
      <c r="CK44" s="19">
        <f t="shared" si="32"/>
        <v>422275.82857142854</v>
      </c>
      <c r="CL44" s="19">
        <f t="shared" si="32"/>
        <v>82947.845098039223</v>
      </c>
      <c r="CM44" s="19">
        <f t="shared" si="32"/>
        <v>22572.27234042553</v>
      </c>
      <c r="CN44" s="19">
        <f t="shared" si="32"/>
        <v>409.9</v>
      </c>
      <c r="CO44" s="19">
        <f t="shared" si="32"/>
        <v>593.02978723404249</v>
      </c>
      <c r="CP44" s="19">
        <f t="shared" si="32"/>
        <v>57517.4</v>
      </c>
      <c r="CQ44" s="19">
        <f t="shared" si="32"/>
        <v>1747.4</v>
      </c>
      <c r="CR44" s="19">
        <f t="shared" si="28"/>
        <v>34415.899999999994</v>
      </c>
      <c r="CS44" s="19">
        <f t="shared" si="28"/>
        <v>63257.5</v>
      </c>
      <c r="CT44" s="19">
        <f t="shared" si="28"/>
        <v>5920.95</v>
      </c>
      <c r="CU44" s="19">
        <f t="shared" si="28"/>
        <v>2886.6714285714284</v>
      </c>
      <c r="CV44" s="19">
        <f t="shared" si="28"/>
        <v>324.51111111111112</v>
      </c>
      <c r="CW44" s="19">
        <f t="shared" si="28"/>
        <v>9800.8499999999985</v>
      </c>
      <c r="CY44" s="19">
        <v>4188.5</v>
      </c>
      <c r="CZ44" s="19">
        <v>1513.4</v>
      </c>
      <c r="DA44" s="19">
        <v>6681</v>
      </c>
      <c r="DB44" s="19">
        <v>341.9</v>
      </c>
      <c r="DC44" s="19">
        <v>222.4</v>
      </c>
      <c r="DD44" s="19">
        <v>348.5</v>
      </c>
      <c r="DE44" s="19">
        <v>235.6</v>
      </c>
      <c r="DF44" s="19">
        <v>750.1</v>
      </c>
      <c r="DG44" s="19">
        <v>4069</v>
      </c>
      <c r="DH44" s="19">
        <v>375</v>
      </c>
      <c r="DI44" s="19">
        <v>1888.5</v>
      </c>
      <c r="DJ44" s="19">
        <v>136.1</v>
      </c>
      <c r="DK44" s="19">
        <v>1155</v>
      </c>
      <c r="DM44" s="19">
        <v>2668.4</v>
      </c>
      <c r="DN44" s="19">
        <v>1095.3</v>
      </c>
      <c r="DO44" s="19">
        <v>6106.9</v>
      </c>
      <c r="DP44" s="19">
        <v>298.7</v>
      </c>
      <c r="DQ44" s="19">
        <v>205.8</v>
      </c>
      <c r="DR44" s="19">
        <v>348.5</v>
      </c>
      <c r="DS44" s="19">
        <v>205.8</v>
      </c>
      <c r="DT44" s="19">
        <v>554.29999999999995</v>
      </c>
      <c r="DU44" s="19">
        <v>3840</v>
      </c>
      <c r="DV44" s="19">
        <v>282.10000000000002</v>
      </c>
      <c r="DW44" s="19">
        <v>1576.5</v>
      </c>
      <c r="DX44" s="19">
        <v>122.8</v>
      </c>
      <c r="DY44" s="19">
        <v>1135.0999999999999</v>
      </c>
      <c r="EA44" s="19">
        <f t="shared" si="33"/>
        <v>3537.0285714285715</v>
      </c>
      <c r="EB44" s="19">
        <f t="shared" si="33"/>
        <v>1324.8450980392158</v>
      </c>
      <c r="EC44" s="19">
        <f t="shared" si="33"/>
        <v>6412.2723404255321</v>
      </c>
      <c r="ED44" s="19">
        <f t="shared" si="33"/>
        <v>320.29999999999995</v>
      </c>
      <c r="EE44" s="19">
        <f t="shared" si="33"/>
        <v>214.62978723404257</v>
      </c>
      <c r="EF44" s="19">
        <f t="shared" si="33"/>
        <v>348.5</v>
      </c>
      <c r="EG44" s="19">
        <f t="shared" si="33"/>
        <v>220.7</v>
      </c>
      <c r="EH44" s="19">
        <f t="shared" si="29"/>
        <v>652.20000000000005</v>
      </c>
      <c r="EI44" s="19">
        <f t="shared" si="29"/>
        <v>3954.5</v>
      </c>
      <c r="EJ44" s="19">
        <f t="shared" si="29"/>
        <v>328.55</v>
      </c>
      <c r="EK44" s="19">
        <f t="shared" si="29"/>
        <v>1725.0714285714284</v>
      </c>
      <c r="EL44" s="19">
        <f t="shared" si="29"/>
        <v>128.71111111111111</v>
      </c>
      <c r="EM44" s="19">
        <f t="shared" si="29"/>
        <v>1145.05</v>
      </c>
      <c r="EO44" s="26">
        <v>30.13</v>
      </c>
      <c r="EQ44" s="19">
        <v>10</v>
      </c>
      <c r="ER44" s="19">
        <v>30</v>
      </c>
      <c r="ES44" s="19">
        <v>20</v>
      </c>
      <c r="ET44" s="19">
        <v>50</v>
      </c>
      <c r="EU44" s="19">
        <v>30</v>
      </c>
      <c r="EV44" s="19">
        <v>30</v>
      </c>
      <c r="EW44" s="19">
        <v>30</v>
      </c>
      <c r="EX44" s="19">
        <v>30</v>
      </c>
      <c r="EY44" s="19">
        <v>20</v>
      </c>
      <c r="EZ44" s="19">
        <v>30</v>
      </c>
      <c r="FA44" s="19">
        <v>20</v>
      </c>
      <c r="FB44" s="19">
        <v>30</v>
      </c>
      <c r="FC44" s="19">
        <v>20</v>
      </c>
      <c r="FE44" s="25">
        <v>2.1</v>
      </c>
      <c r="FF44" s="25">
        <v>2.2999999999999998</v>
      </c>
      <c r="FG44" s="25">
        <v>2.2000000000000002</v>
      </c>
      <c r="FH44" s="25">
        <v>2.8</v>
      </c>
      <c r="FI44" s="25">
        <v>2.2000000000000002</v>
      </c>
      <c r="FJ44" s="25">
        <v>3.2</v>
      </c>
      <c r="FK44" s="25">
        <v>2.5</v>
      </c>
      <c r="FL44" s="25">
        <v>2.8</v>
      </c>
      <c r="FM44" s="25">
        <v>2.2000000000000002</v>
      </c>
      <c r="FN44" s="25">
        <v>2.8</v>
      </c>
      <c r="FO44" s="25">
        <v>2.2000000000000002</v>
      </c>
      <c r="FP44" s="25">
        <v>3.5</v>
      </c>
      <c r="FQ44" s="25">
        <v>2.2000000000000002</v>
      </c>
      <c r="FR44" s="25"/>
      <c r="FS44" s="25">
        <v>2.8</v>
      </c>
      <c r="FT44" s="25">
        <v>2.8</v>
      </c>
      <c r="FU44" s="25">
        <v>2.5</v>
      </c>
      <c r="FV44" s="25">
        <v>2.8</v>
      </c>
      <c r="FW44" s="25">
        <v>2.5</v>
      </c>
      <c r="FX44" s="25">
        <v>2.5</v>
      </c>
      <c r="FY44" s="25">
        <v>2.5</v>
      </c>
      <c r="FZ44" s="25">
        <v>2.8</v>
      </c>
      <c r="GA44" s="25">
        <v>2.2000000000000002</v>
      </c>
      <c r="GB44" s="25">
        <v>2.8</v>
      </c>
      <c r="GC44" s="25">
        <v>2</v>
      </c>
      <c r="GD44" s="25">
        <v>2.8</v>
      </c>
      <c r="GE44" s="25">
        <v>2.2000000000000002</v>
      </c>
      <c r="GG44" s="28">
        <v>560706</v>
      </c>
      <c r="GH44" s="28">
        <v>386426.8</v>
      </c>
      <c r="GI44" s="28">
        <v>1904278.9</v>
      </c>
      <c r="GJ44" s="28">
        <v>136666</v>
      </c>
      <c r="GK44" s="28">
        <v>151055.4</v>
      </c>
      <c r="GL44" s="28">
        <v>125939.4</v>
      </c>
      <c r="GM44" s="28">
        <v>48865.4</v>
      </c>
      <c r="GN44" s="28">
        <v>448639.5</v>
      </c>
      <c r="GO44" s="28">
        <v>568018.30000000005</v>
      </c>
      <c r="GP44" s="28">
        <v>50075.9</v>
      </c>
      <c r="GQ44" s="28">
        <v>296729</v>
      </c>
      <c r="GR44" s="28">
        <v>3095.5</v>
      </c>
      <c r="GS44" s="28">
        <v>35263.800000000003</v>
      </c>
      <c r="GU44" s="26">
        <v>25.21</v>
      </c>
      <c r="GV44" s="26">
        <v>19.399999999999999</v>
      </c>
      <c r="GW44" s="26">
        <v>59.19</v>
      </c>
      <c r="GX44" s="26">
        <v>41.39</v>
      </c>
      <c r="GY44" s="26">
        <v>56.02</v>
      </c>
      <c r="GZ44" s="26">
        <v>54.81</v>
      </c>
      <c r="HA44" s="26">
        <v>25.58</v>
      </c>
      <c r="HB44" s="26">
        <v>34.549999999999997</v>
      </c>
      <c r="HC44" s="26">
        <v>17.55</v>
      </c>
      <c r="HD44" s="26">
        <v>8.66</v>
      </c>
      <c r="HE44" s="26">
        <v>12.39</v>
      </c>
      <c r="HF44" s="26">
        <v>9.02</v>
      </c>
      <c r="HG44" s="26">
        <v>2</v>
      </c>
      <c r="HI44" s="27">
        <f t="shared" si="34"/>
        <v>2.20336986003048E-2</v>
      </c>
      <c r="HJ44" s="27">
        <f t="shared" si="34"/>
        <v>9.7246947775608428E-3</v>
      </c>
      <c r="HK44" s="27">
        <f t="shared" si="34"/>
        <v>1.432783972315522E-2</v>
      </c>
      <c r="HL44" s="27">
        <f t="shared" si="34"/>
        <v>1.937877054896707E-2</v>
      </c>
      <c r="HM44" s="27">
        <f t="shared" si="34"/>
        <v>2.464617750105489E-2</v>
      </c>
      <c r="HN44" s="27">
        <f t="shared" si="34"/>
        <v>3.8369597367488045E-2</v>
      </c>
      <c r="HO44" s="27">
        <f t="shared" si="34"/>
        <v>3.5585969294790673E-2</v>
      </c>
      <c r="HP44" s="27">
        <f t="shared" si="30"/>
        <v>1.1598102329638194E-2</v>
      </c>
      <c r="HQ44" s="27">
        <f t="shared" si="30"/>
        <v>1.0287507452979188E-2</v>
      </c>
      <c r="HR44" s="27">
        <f t="shared" si="30"/>
        <v>1.9404264393911474E-2</v>
      </c>
      <c r="HS44" s="27">
        <f t="shared" si="30"/>
        <v>9.1732873824048634E-3</v>
      </c>
      <c r="HT44" s="27">
        <f t="shared" si="30"/>
        <v>0.133899936396913</v>
      </c>
      <c r="HU44" s="27">
        <f t="shared" si="30"/>
        <v>1.0170650273589521E-2</v>
      </c>
      <c r="HW44" s="27">
        <f t="shared" si="9"/>
        <v>4.7136691415632058E-2</v>
      </c>
      <c r="HX44" s="27">
        <f t="shared" si="10"/>
        <v>1.8374810782201212E-2</v>
      </c>
      <c r="HY44" s="27">
        <f t="shared" si="11"/>
        <v>2.3906000578084487E-2</v>
      </c>
      <c r="HZ44" s="27">
        <f t="shared" si="12"/>
        <v>2.832401103437027E-2</v>
      </c>
      <c r="IA44" s="27">
        <f t="shared" si="13"/>
        <v>3.625699172180185E-2</v>
      </c>
      <c r="IB44" s="27">
        <f t="shared" si="14"/>
        <v>4.9362487013273372E-2</v>
      </c>
      <c r="IC44" s="27">
        <f t="shared" si="15"/>
        <v>4.5948603553433713E-2</v>
      </c>
      <c r="ID44" s="27">
        <f t="shared" si="16"/>
        <v>1.923313309323902E-2</v>
      </c>
      <c r="IE44" s="27">
        <f t="shared" si="17"/>
        <v>1.439428042820848E-2</v>
      </c>
      <c r="IF44" s="27">
        <f t="shared" si="18"/>
        <v>2.6156366275060846E-2</v>
      </c>
      <c r="IG44" s="27">
        <f t="shared" si="19"/>
        <v>1.1050141980844898E-2</v>
      </c>
      <c r="IH44" s="27"/>
      <c r="II44" s="27"/>
      <c r="IK44" s="27">
        <f t="shared" si="26"/>
        <v>2.8390079933388193E-3</v>
      </c>
      <c r="IL44" s="27">
        <f t="shared" si="26"/>
        <v>3.7408533467642958E-3</v>
      </c>
      <c r="IM44" s="27">
        <f t="shared" si="26"/>
        <v>1.3571483439973522E-2</v>
      </c>
      <c r="IN44" s="27">
        <f t="shared" si="26"/>
        <v>0.24571311441322721</v>
      </c>
      <c r="IO44" s="27">
        <f t="shared" si="26"/>
        <v>7.899559089076541E-2</v>
      </c>
      <c r="IP44" s="27">
        <f t="shared" si="26"/>
        <v>4.4257953377822758E-3</v>
      </c>
      <c r="IQ44" s="27">
        <f t="shared" si="26"/>
        <v>3.0563964169461812E-2</v>
      </c>
      <c r="IR44" s="27">
        <f t="shared" si="26"/>
        <v>5.8337241861898519E-3</v>
      </c>
      <c r="IS44" s="27">
        <f t="shared" si="26"/>
        <v>5.6316049478830604E-3</v>
      </c>
      <c r="IT44" s="27">
        <f t="shared" si="26"/>
        <v>1.4868399304644236E-2</v>
      </c>
      <c r="IU44" s="27">
        <f t="shared" si="26"/>
        <v>7.5311513390153725E-2</v>
      </c>
      <c r="IV44" s="27">
        <f t="shared" si="26"/>
        <v>0.11436225686096652</v>
      </c>
      <c r="IW44" s="27">
        <f t="shared" si="26"/>
        <v>1.557055028112485E-2</v>
      </c>
    </row>
    <row r="45" spans="1:257">
      <c r="A45" s="21">
        <v>43</v>
      </c>
      <c r="B45" s="19" t="s">
        <v>173</v>
      </c>
      <c r="C45" s="22" t="s">
        <v>175</v>
      </c>
      <c r="D45" s="19">
        <v>2</v>
      </c>
      <c r="E45" s="19">
        <v>13</v>
      </c>
      <c r="G45" s="23">
        <v>41218</v>
      </c>
      <c r="H45" s="24">
        <v>0.79369212962962965</v>
      </c>
      <c r="I45" s="24"/>
      <c r="J45" s="25">
        <v>29.268000000000001</v>
      </c>
      <c r="K45" s="25">
        <v>-46.170999999999999</v>
      </c>
      <c r="L45" s="25">
        <v>10.457000000000001</v>
      </c>
      <c r="M45" s="26"/>
      <c r="O45" s="26">
        <v>42.7119231</v>
      </c>
      <c r="P45" s="26">
        <v>9.1695493799999994</v>
      </c>
      <c r="Q45" s="26">
        <v>0.83758197999999995</v>
      </c>
      <c r="R45" s="26">
        <v>3.6539000000000002E-2</v>
      </c>
      <c r="S45" s="26">
        <v>0.18388874999999999</v>
      </c>
      <c r="T45" s="26">
        <v>33.825944499999999</v>
      </c>
      <c r="U45" s="26">
        <v>1.0265278499999999</v>
      </c>
      <c r="V45" s="26">
        <v>5.8404269400000004</v>
      </c>
      <c r="W45" s="26">
        <v>2.5647335999999998</v>
      </c>
      <c r="X45" s="26">
        <v>1.7671886699999999</v>
      </c>
      <c r="Y45" s="26">
        <v>4.5775179999999999E-2</v>
      </c>
      <c r="Z45" s="26">
        <v>0.53900000000000003</v>
      </c>
      <c r="AA45" s="26">
        <v>0.48299999999999998</v>
      </c>
      <c r="AB45" s="26">
        <f t="shared" si="21"/>
        <v>99.032078949999999</v>
      </c>
      <c r="AC45" s="26">
        <f t="shared" si="22"/>
        <v>0.2269579701448543</v>
      </c>
      <c r="AD45" s="26">
        <f t="shared" si="6"/>
        <v>0.10898466428982433</v>
      </c>
      <c r="AE45" s="26">
        <f t="shared" si="7"/>
        <v>98.696136315565326</v>
      </c>
      <c r="AG45" s="25">
        <v>74.263000000000005</v>
      </c>
      <c r="AH45" s="25">
        <v>20.960999999999999</v>
      </c>
      <c r="AI45" s="25">
        <v>0.80479999999999996</v>
      </c>
      <c r="AJ45" s="25">
        <v>6.08E-2</v>
      </c>
      <c r="AK45" s="25">
        <v>0.21909999999999999</v>
      </c>
      <c r="AL45" s="25">
        <v>45.317999999999998</v>
      </c>
      <c r="AM45" s="25">
        <v>3.0310000000000001</v>
      </c>
      <c r="AN45" s="25">
        <v>7.7140000000000004</v>
      </c>
      <c r="AO45" s="25">
        <v>10.78</v>
      </c>
      <c r="AP45" s="25">
        <v>10.91</v>
      </c>
      <c r="AQ45" s="25">
        <v>0.32100000000000001</v>
      </c>
      <c r="AR45" s="25">
        <v>6.57</v>
      </c>
      <c r="AS45" s="25">
        <v>24.901800000000001</v>
      </c>
      <c r="AU45" s="26">
        <v>40.049399999999999</v>
      </c>
      <c r="AV45" s="26">
        <v>7.6821999999999999</v>
      </c>
      <c r="AW45" s="26">
        <v>0.79469999999999996</v>
      </c>
      <c r="AX45" s="26">
        <v>3.6799999999999999E-2</v>
      </c>
      <c r="AY45" s="26">
        <v>0.18049999999999999</v>
      </c>
      <c r="AZ45" s="26">
        <v>31.953700000000001</v>
      </c>
      <c r="BA45" s="26">
        <v>1.0011000000000001</v>
      </c>
      <c r="BB45" s="26">
        <v>4.4194000000000004</v>
      </c>
      <c r="BC45" s="26">
        <v>2.6471</v>
      </c>
      <c r="BD45" s="26">
        <v>1.2732000000000001</v>
      </c>
      <c r="BE45" s="26">
        <v>4.7899999999999998E-2</v>
      </c>
      <c r="BF45" s="26">
        <v>0.59260000000000002</v>
      </c>
      <c r="BG45" s="26">
        <v>0.498</v>
      </c>
      <c r="BI45" s="27">
        <f t="shared" si="31"/>
        <v>1.0664809734977303</v>
      </c>
      <c r="BJ45" s="27">
        <f t="shared" si="31"/>
        <v>1.1936098227070371</v>
      </c>
      <c r="BK45" s="27">
        <f t="shared" si="31"/>
        <v>1.0539599597332328</v>
      </c>
      <c r="BL45" s="27">
        <f t="shared" si="31"/>
        <v>0.9929076086956522</v>
      </c>
      <c r="BM45" s="27">
        <f t="shared" si="31"/>
        <v>1.0187742382271467</v>
      </c>
      <c r="BN45" s="27">
        <f t="shared" si="31"/>
        <v>1.0585924165276634</v>
      </c>
      <c r="BO45" s="27">
        <f t="shared" si="27"/>
        <v>1.0253999100988911</v>
      </c>
      <c r="BP45" s="27">
        <f t="shared" si="27"/>
        <v>1.3215429560573833</v>
      </c>
      <c r="BQ45" s="27">
        <f t="shared" si="27"/>
        <v>0.96888428846662378</v>
      </c>
      <c r="BR45" s="27">
        <f t="shared" si="27"/>
        <v>1.3879898444863334</v>
      </c>
      <c r="BS45" s="27">
        <f t="shared" si="27"/>
        <v>0.95564050104384135</v>
      </c>
      <c r="BT45" s="27">
        <f t="shared" si="27"/>
        <v>0.90955113061086745</v>
      </c>
      <c r="BU45" s="27">
        <f t="shared" si="27"/>
        <v>0.96987951807228912</v>
      </c>
      <c r="BW45" s="19">
        <v>416395.9</v>
      </c>
      <c r="BX45" s="19">
        <v>80998</v>
      </c>
      <c r="BY45" s="19">
        <v>15324.9</v>
      </c>
      <c r="BZ45" s="19">
        <v>96.2</v>
      </c>
      <c r="CA45" s="19">
        <v>334.9</v>
      </c>
      <c r="CB45" s="19">
        <v>57072.3</v>
      </c>
      <c r="CC45" s="19">
        <v>1482.1</v>
      </c>
      <c r="CD45" s="19">
        <v>34605.4</v>
      </c>
      <c r="CE45" s="19">
        <v>61230.1</v>
      </c>
      <c r="CF45" s="19">
        <v>5464.2</v>
      </c>
      <c r="CG45" s="19">
        <v>951.6</v>
      </c>
      <c r="CH45" s="19">
        <v>202.3</v>
      </c>
      <c r="CI45" s="19">
        <v>8779.7999999999993</v>
      </c>
      <c r="CK45" s="19">
        <f t="shared" si="32"/>
        <v>419674.57142857148</v>
      </c>
      <c r="CL45" s="19">
        <f t="shared" si="32"/>
        <v>82386.894117647054</v>
      </c>
      <c r="CM45" s="19">
        <f t="shared" si="32"/>
        <v>21646.53404255319</v>
      </c>
      <c r="CN45" s="19">
        <f t="shared" si="32"/>
        <v>397.95</v>
      </c>
      <c r="CO45" s="19">
        <f t="shared" si="32"/>
        <v>562.95106382978724</v>
      </c>
      <c r="CP45" s="19">
        <f t="shared" si="32"/>
        <v>57399.733333333337</v>
      </c>
      <c r="CQ45" s="19">
        <f t="shared" si="32"/>
        <v>1704.25</v>
      </c>
      <c r="CR45" s="19">
        <f t="shared" si="28"/>
        <v>35263.550000000003</v>
      </c>
      <c r="CS45" s="19">
        <f t="shared" si="28"/>
        <v>65210.549999999996</v>
      </c>
      <c r="CT45" s="19">
        <f t="shared" si="28"/>
        <v>5814</v>
      </c>
      <c r="CU45" s="19">
        <f t="shared" si="28"/>
        <v>2640.2095238095239</v>
      </c>
      <c r="CV45" s="19">
        <f t="shared" si="28"/>
        <v>347.04444444444448</v>
      </c>
      <c r="CW45" s="19">
        <f t="shared" si="28"/>
        <v>9893.8499999999985</v>
      </c>
      <c r="CY45" s="19">
        <v>3972.1</v>
      </c>
      <c r="CZ45" s="19">
        <v>1644.6</v>
      </c>
      <c r="DA45" s="19">
        <v>6691</v>
      </c>
      <c r="DB45" s="19">
        <v>331.6</v>
      </c>
      <c r="DC45" s="19">
        <v>242</v>
      </c>
      <c r="DD45" s="19">
        <v>334.9</v>
      </c>
      <c r="DE45" s="19">
        <v>242</v>
      </c>
      <c r="DF45" s="19">
        <v>732.8</v>
      </c>
      <c r="DG45" s="19">
        <v>4041.8</v>
      </c>
      <c r="DH45" s="19">
        <v>401.2</v>
      </c>
      <c r="DI45" s="19">
        <v>1850.1</v>
      </c>
      <c r="DJ45" s="19">
        <v>155.80000000000001</v>
      </c>
      <c r="DK45" s="19">
        <v>1137.3</v>
      </c>
      <c r="DM45" s="19">
        <v>2354.1</v>
      </c>
      <c r="DN45" s="19">
        <v>1077.5999999999999</v>
      </c>
      <c r="DO45" s="19">
        <v>5901.9</v>
      </c>
      <c r="DP45" s="19">
        <v>271.89999999999998</v>
      </c>
      <c r="DQ45" s="19">
        <v>212.2</v>
      </c>
      <c r="DR45" s="19">
        <v>321.60000000000002</v>
      </c>
      <c r="DS45" s="19">
        <v>202.3</v>
      </c>
      <c r="DT45" s="19">
        <v>583.5</v>
      </c>
      <c r="DU45" s="19">
        <v>3919.1</v>
      </c>
      <c r="DV45" s="19">
        <v>298.39999999999998</v>
      </c>
      <c r="DW45" s="19">
        <v>1541.8</v>
      </c>
      <c r="DX45" s="19">
        <v>135.9</v>
      </c>
      <c r="DY45" s="19">
        <v>1090.8</v>
      </c>
      <c r="EA45" s="19">
        <f t="shared" si="33"/>
        <v>3278.6714285714284</v>
      </c>
      <c r="EB45" s="19">
        <f t="shared" si="33"/>
        <v>1388.8941176470587</v>
      </c>
      <c r="EC45" s="19">
        <f t="shared" si="33"/>
        <v>6321.6340425531916</v>
      </c>
      <c r="ED45" s="19">
        <f t="shared" si="33"/>
        <v>301.75</v>
      </c>
      <c r="EE45" s="19">
        <f t="shared" si="33"/>
        <v>228.05106382978724</v>
      </c>
      <c r="EF45" s="19">
        <f t="shared" si="33"/>
        <v>327.43333333333334</v>
      </c>
      <c r="EG45" s="19">
        <f t="shared" si="33"/>
        <v>222.15</v>
      </c>
      <c r="EH45" s="19">
        <f t="shared" si="29"/>
        <v>658.15</v>
      </c>
      <c r="EI45" s="19">
        <f t="shared" si="29"/>
        <v>3980.45</v>
      </c>
      <c r="EJ45" s="19">
        <f t="shared" si="29"/>
        <v>349.79999999999995</v>
      </c>
      <c r="EK45" s="19">
        <f t="shared" si="29"/>
        <v>1688.6095238095238</v>
      </c>
      <c r="EL45" s="19">
        <f t="shared" si="29"/>
        <v>144.74444444444444</v>
      </c>
      <c r="EM45" s="19">
        <f t="shared" si="29"/>
        <v>1114.05</v>
      </c>
      <c r="EO45" s="26">
        <v>30.16</v>
      </c>
      <c r="EQ45" s="19">
        <v>10</v>
      </c>
      <c r="ER45" s="19">
        <v>30</v>
      </c>
      <c r="ES45" s="19">
        <v>20</v>
      </c>
      <c r="ET45" s="19">
        <v>50</v>
      </c>
      <c r="EU45" s="19">
        <v>30</v>
      </c>
      <c r="EV45" s="19">
        <v>30</v>
      </c>
      <c r="EW45" s="19">
        <v>30</v>
      </c>
      <c r="EX45" s="19">
        <v>30</v>
      </c>
      <c r="EY45" s="19">
        <v>20</v>
      </c>
      <c r="EZ45" s="19">
        <v>30</v>
      </c>
      <c r="FA45" s="19">
        <v>20</v>
      </c>
      <c r="FB45" s="19">
        <v>30</v>
      </c>
      <c r="FC45" s="19">
        <v>20</v>
      </c>
      <c r="FE45" s="25">
        <v>2.1</v>
      </c>
      <c r="FF45" s="25">
        <v>2.2999999999999998</v>
      </c>
      <c r="FG45" s="25">
        <v>2.2000000000000002</v>
      </c>
      <c r="FH45" s="25">
        <v>2.8</v>
      </c>
      <c r="FI45" s="25">
        <v>2.2000000000000002</v>
      </c>
      <c r="FJ45" s="25">
        <v>3.2</v>
      </c>
      <c r="FK45" s="25">
        <v>2.5</v>
      </c>
      <c r="FL45" s="25">
        <v>2.8</v>
      </c>
      <c r="FM45" s="25">
        <v>2.2000000000000002</v>
      </c>
      <c r="FN45" s="25">
        <v>2.8</v>
      </c>
      <c r="FO45" s="25">
        <v>2.2000000000000002</v>
      </c>
      <c r="FP45" s="25">
        <v>3.5</v>
      </c>
      <c r="FQ45" s="25">
        <v>2.2000000000000002</v>
      </c>
      <c r="FR45" s="25"/>
      <c r="FS45" s="25">
        <v>2.8</v>
      </c>
      <c r="FT45" s="25">
        <v>2.8</v>
      </c>
      <c r="FU45" s="25">
        <v>2.5</v>
      </c>
      <c r="FV45" s="25">
        <v>2.8</v>
      </c>
      <c r="FW45" s="25">
        <v>2.5</v>
      </c>
      <c r="FX45" s="25">
        <v>2.5</v>
      </c>
      <c r="FY45" s="25">
        <v>2.5</v>
      </c>
      <c r="FZ45" s="25">
        <v>2.8</v>
      </c>
      <c r="GA45" s="25">
        <v>2.2000000000000002</v>
      </c>
      <c r="GB45" s="25">
        <v>2.8</v>
      </c>
      <c r="GC45" s="25">
        <v>2</v>
      </c>
      <c r="GD45" s="25">
        <v>2.8</v>
      </c>
      <c r="GE45" s="25">
        <v>2.2000000000000002</v>
      </c>
      <c r="GG45" s="28">
        <v>560706</v>
      </c>
      <c r="GH45" s="28">
        <v>386426.8</v>
      </c>
      <c r="GI45" s="28">
        <v>1904278.9</v>
      </c>
      <c r="GJ45" s="28">
        <v>136666</v>
      </c>
      <c r="GK45" s="28">
        <v>151055.4</v>
      </c>
      <c r="GL45" s="28">
        <v>125939.4</v>
      </c>
      <c r="GM45" s="28">
        <v>48865.4</v>
      </c>
      <c r="GN45" s="28">
        <v>448639.5</v>
      </c>
      <c r="GO45" s="28">
        <v>568018.30000000005</v>
      </c>
      <c r="GP45" s="28">
        <v>50075.9</v>
      </c>
      <c r="GQ45" s="28">
        <v>296729</v>
      </c>
      <c r="GR45" s="28">
        <v>3095.5</v>
      </c>
      <c r="GS45" s="28">
        <v>35263.800000000003</v>
      </c>
      <c r="GU45" s="26">
        <v>25.21</v>
      </c>
      <c r="GV45" s="26">
        <v>19.399999999999999</v>
      </c>
      <c r="GW45" s="26">
        <v>59.19</v>
      </c>
      <c r="GX45" s="26">
        <v>41.39</v>
      </c>
      <c r="GY45" s="26">
        <v>56.02</v>
      </c>
      <c r="GZ45" s="26">
        <v>54.81</v>
      </c>
      <c r="HA45" s="26">
        <v>25.58</v>
      </c>
      <c r="HB45" s="26">
        <v>34.549999999999997</v>
      </c>
      <c r="HC45" s="26">
        <v>17.55</v>
      </c>
      <c r="HD45" s="26">
        <v>8.66</v>
      </c>
      <c r="HE45" s="26">
        <v>12.39</v>
      </c>
      <c r="HF45" s="26">
        <v>9.02</v>
      </c>
      <c r="HG45" s="26">
        <v>2</v>
      </c>
      <c r="HI45" s="27">
        <f t="shared" si="34"/>
        <v>2.1210958102346734E-2</v>
      </c>
      <c r="HJ45" s="27">
        <f t="shared" si="34"/>
        <v>9.9607353504332762E-3</v>
      </c>
      <c r="HK45" s="27">
        <f t="shared" si="34"/>
        <v>1.4228599607609582E-2</v>
      </c>
      <c r="HL45" s="27">
        <f t="shared" si="34"/>
        <v>1.8046916245649591E-2</v>
      </c>
      <c r="HM45" s="27">
        <f t="shared" si="34"/>
        <v>2.54484192825285E-2</v>
      </c>
      <c r="HN45" s="27">
        <f t="shared" si="34"/>
        <v>3.718333693088624E-2</v>
      </c>
      <c r="HO45" s="27">
        <f t="shared" si="34"/>
        <v>3.5684159541601666E-2</v>
      </c>
      <c r="HP45" s="27">
        <f t="shared" si="30"/>
        <v>1.1645395092306611E-2</v>
      </c>
      <c r="HQ45" s="27">
        <f t="shared" si="30"/>
        <v>1.0317117556817409E-2</v>
      </c>
      <c r="HR45" s="27">
        <f t="shared" si="30"/>
        <v>2.0023743629360335E-2</v>
      </c>
      <c r="HS45" s="27">
        <f t="shared" si="30"/>
        <v>8.9572782217068048E-3</v>
      </c>
      <c r="HT45" s="27">
        <f t="shared" si="30"/>
        <v>0.14222100907345023</v>
      </c>
      <c r="HU45" s="27">
        <f t="shared" si="30"/>
        <v>1.0029438081881585E-2</v>
      </c>
      <c r="HW45" s="27">
        <f t="shared" si="9"/>
        <v>4.537660266835037E-2</v>
      </c>
      <c r="HX45" s="27">
        <f t="shared" si="10"/>
        <v>1.8820809444643673E-2</v>
      </c>
      <c r="HY45" s="27">
        <f t="shared" si="11"/>
        <v>2.3740418445296591E-2</v>
      </c>
      <c r="HZ45" s="27">
        <f t="shared" si="12"/>
        <v>2.6377372784641442E-2</v>
      </c>
      <c r="IA45" s="27">
        <f t="shared" si="13"/>
        <v>3.7437169606527682E-2</v>
      </c>
      <c r="IB45" s="27">
        <f t="shared" si="14"/>
        <v>4.7836362961585145E-2</v>
      </c>
      <c r="IC45" s="27">
        <f t="shared" si="15"/>
        <v>4.6075386800116067E-2</v>
      </c>
      <c r="ID45" s="27">
        <f t="shared" si="16"/>
        <v>1.9311558681572055E-2</v>
      </c>
      <c r="IE45" s="27">
        <f t="shared" si="17"/>
        <v>1.4435710885498918E-2</v>
      </c>
      <c r="IF45" s="27">
        <f t="shared" si="18"/>
        <v>2.699140570006885E-2</v>
      </c>
      <c r="IG45" s="27">
        <f t="shared" si="19"/>
        <v>1.0789937345868016E-2</v>
      </c>
      <c r="IH45" s="27"/>
      <c r="II45" s="27"/>
      <c r="IK45" s="27">
        <f t="shared" si="26"/>
        <v>2.8439638147710199E-3</v>
      </c>
      <c r="IL45" s="27">
        <f t="shared" si="26"/>
        <v>3.7567186422211461E-3</v>
      </c>
      <c r="IM45" s="27">
        <f t="shared" si="26"/>
        <v>1.4050885501355657E-2</v>
      </c>
      <c r="IN45" s="27">
        <f t="shared" si="26"/>
        <v>0.22391345652317099</v>
      </c>
      <c r="IO45" s="27">
        <f t="shared" si="26"/>
        <v>8.8287126574384547E-2</v>
      </c>
      <c r="IP45" s="27">
        <f t="shared" si="26"/>
        <v>4.4257660223428023E-3</v>
      </c>
      <c r="IQ45" s="27">
        <f t="shared" si="26"/>
        <v>3.1132889596207219E-2</v>
      </c>
      <c r="IR45" s="27">
        <f t="shared" si="26"/>
        <v>5.7578224835680121E-3</v>
      </c>
      <c r="IS45" s="27">
        <f t="shared" si="26"/>
        <v>5.5313248956633436E-3</v>
      </c>
      <c r="IT45" s="27">
        <f t="shared" si="26"/>
        <v>1.51050228411476E-2</v>
      </c>
      <c r="IU45" s="27">
        <f t="shared" si="26"/>
        <v>8.9022465120163485E-2</v>
      </c>
      <c r="IV45" s="27">
        <f t="shared" si="26"/>
        <v>0.11524369581459611</v>
      </c>
      <c r="IW45" s="27">
        <f t="shared" si="26"/>
        <v>1.5386397512875495E-2</v>
      </c>
    </row>
    <row r="46" spans="1:257">
      <c r="A46" s="21">
        <v>44</v>
      </c>
      <c r="B46" s="19" t="s">
        <v>173</v>
      </c>
      <c r="C46" s="22" t="s">
        <v>175</v>
      </c>
      <c r="D46" s="19">
        <v>2</v>
      </c>
      <c r="E46" s="19">
        <v>14</v>
      </c>
      <c r="G46" s="23">
        <v>41218</v>
      </c>
      <c r="H46" s="24">
        <v>0.79670138888888886</v>
      </c>
      <c r="I46" s="24"/>
      <c r="J46" s="25">
        <v>29.27</v>
      </c>
      <c r="K46" s="25">
        <v>-46.165999999999997</v>
      </c>
      <c r="L46" s="25">
        <v>10.457000000000001</v>
      </c>
      <c r="M46" s="26"/>
      <c r="O46" s="26">
        <v>42.818890099999997</v>
      </c>
      <c r="P46" s="26">
        <v>8.9579298600000001</v>
      </c>
      <c r="Q46" s="26">
        <v>0.78752727999999994</v>
      </c>
      <c r="R46" s="26">
        <v>3.215432E-2</v>
      </c>
      <c r="S46" s="26">
        <v>0.18977318999999998</v>
      </c>
      <c r="T46" s="26">
        <v>33.497886999999999</v>
      </c>
      <c r="U46" s="26">
        <v>1.0949630399999999</v>
      </c>
      <c r="V46" s="26">
        <v>5.8603261800000004</v>
      </c>
      <c r="W46" s="26">
        <v>2.6962583999999996</v>
      </c>
      <c r="X46" s="26">
        <v>1.7321414500000001</v>
      </c>
      <c r="Y46" s="26">
        <v>6.8662769999999998E-2</v>
      </c>
      <c r="Z46" s="26">
        <v>0.48599999999999999</v>
      </c>
      <c r="AA46" s="26">
        <v>0.47899999999999998</v>
      </c>
      <c r="AB46" s="26">
        <f t="shared" si="21"/>
        <v>98.70151358999999</v>
      </c>
      <c r="AC46" s="26">
        <f t="shared" si="22"/>
        <v>0.20464113820111166</v>
      </c>
      <c r="AD46" s="26">
        <f t="shared" si="6"/>
        <v>0.10808209978224814</v>
      </c>
      <c r="AE46" s="26">
        <f t="shared" si="7"/>
        <v>98.388790352016628</v>
      </c>
      <c r="AG46" s="25">
        <v>74.53</v>
      </c>
      <c r="AH46" s="25">
        <v>20.484999999999999</v>
      </c>
      <c r="AI46" s="25">
        <v>0.75639999999999996</v>
      </c>
      <c r="AJ46" s="25">
        <v>5.1900000000000002E-2</v>
      </c>
      <c r="AK46" s="25">
        <v>0.2253</v>
      </c>
      <c r="AL46" s="25">
        <v>44.850999999999999</v>
      </c>
      <c r="AM46" s="25">
        <v>3.2275999999999998</v>
      </c>
      <c r="AN46" s="25">
        <v>7.7469999999999999</v>
      </c>
      <c r="AO46" s="25">
        <v>11.332000000000001</v>
      </c>
      <c r="AP46" s="25">
        <v>10.707000000000001</v>
      </c>
      <c r="AQ46" s="25">
        <v>0.48020000000000002</v>
      </c>
      <c r="AR46" s="25">
        <v>5.8875000000000002</v>
      </c>
      <c r="AS46" s="25">
        <v>24.697099999999999</v>
      </c>
      <c r="AU46" s="26">
        <v>40.193399999999997</v>
      </c>
      <c r="AV46" s="26">
        <v>7.5077999999999996</v>
      </c>
      <c r="AW46" s="26">
        <v>0.74690000000000001</v>
      </c>
      <c r="AX46" s="26">
        <v>3.1399999999999997E-2</v>
      </c>
      <c r="AY46" s="26">
        <v>0.1857</v>
      </c>
      <c r="AZ46" s="26">
        <v>31.624400000000001</v>
      </c>
      <c r="BA46" s="26">
        <v>1.0661</v>
      </c>
      <c r="BB46" s="26">
        <v>4.4382999999999999</v>
      </c>
      <c r="BC46" s="26">
        <v>2.7827000000000002</v>
      </c>
      <c r="BD46" s="26">
        <v>1.2495000000000001</v>
      </c>
      <c r="BE46" s="26">
        <v>7.1599999999999997E-2</v>
      </c>
      <c r="BF46" s="26">
        <v>0.53110000000000002</v>
      </c>
      <c r="BG46" s="26">
        <v>0.49390000000000001</v>
      </c>
      <c r="BI46" s="27">
        <f t="shared" si="31"/>
        <v>1.065321423417775</v>
      </c>
      <c r="BJ46" s="27">
        <f t="shared" si="31"/>
        <v>1.1931497722368738</v>
      </c>
      <c r="BK46" s="27">
        <f t="shared" si="31"/>
        <v>1.0543945374213415</v>
      </c>
      <c r="BL46" s="27">
        <f t="shared" si="31"/>
        <v>1.0240229299363057</v>
      </c>
      <c r="BM46" s="27">
        <f t="shared" si="31"/>
        <v>1.0219342487883682</v>
      </c>
      <c r="BN46" s="27">
        <f t="shared" si="31"/>
        <v>1.0592418196076447</v>
      </c>
      <c r="BO46" s="27">
        <f t="shared" si="27"/>
        <v>1.0270734827877308</v>
      </c>
      <c r="BP46" s="27">
        <f t="shared" si="27"/>
        <v>1.3203988418989254</v>
      </c>
      <c r="BQ46" s="27">
        <f t="shared" si="27"/>
        <v>0.96893606928522635</v>
      </c>
      <c r="BR46" s="27">
        <f t="shared" si="27"/>
        <v>1.3862676670668268</v>
      </c>
      <c r="BS46" s="27">
        <f t="shared" si="27"/>
        <v>0.95897723463687157</v>
      </c>
      <c r="BT46" s="27">
        <f t="shared" si="27"/>
        <v>0.9150819054791941</v>
      </c>
      <c r="BU46" s="27">
        <f t="shared" si="27"/>
        <v>0.96983194978740628</v>
      </c>
      <c r="BW46" s="19">
        <v>417896.5</v>
      </c>
      <c r="BX46" s="19">
        <v>79160.600000000006</v>
      </c>
      <c r="BY46" s="19">
        <v>14402.8</v>
      </c>
      <c r="BZ46" s="19">
        <v>86.3</v>
      </c>
      <c r="CA46" s="19">
        <v>341.7</v>
      </c>
      <c r="CB46" s="19">
        <v>56483.1</v>
      </c>
      <c r="CC46" s="19">
        <v>1576</v>
      </c>
      <c r="CD46" s="19">
        <v>34754.5</v>
      </c>
      <c r="CE46" s="19">
        <v>64366.3</v>
      </c>
      <c r="CF46" s="19">
        <v>5361.6</v>
      </c>
      <c r="CG46" s="19">
        <v>1423.4</v>
      </c>
      <c r="CH46" s="19">
        <v>182.5</v>
      </c>
      <c r="CI46" s="19">
        <v>8709.4</v>
      </c>
      <c r="CK46" s="19">
        <f t="shared" si="32"/>
        <v>421242.78571428574</v>
      </c>
      <c r="CL46" s="19">
        <f t="shared" si="32"/>
        <v>80517.543137254906</v>
      </c>
      <c r="CM46" s="19">
        <f t="shared" si="32"/>
        <v>20940.674468085104</v>
      </c>
      <c r="CN46" s="19">
        <f t="shared" si="32"/>
        <v>391.55</v>
      </c>
      <c r="CO46" s="19">
        <f t="shared" si="32"/>
        <v>567.08936170212769</v>
      </c>
      <c r="CP46" s="19">
        <f t="shared" si="32"/>
        <v>56817.422807017545</v>
      </c>
      <c r="CQ46" s="19">
        <f t="shared" si="32"/>
        <v>1776.75</v>
      </c>
      <c r="CR46" s="19">
        <f t="shared" si="28"/>
        <v>35408.15</v>
      </c>
      <c r="CS46" s="19">
        <f t="shared" si="28"/>
        <v>68284.650000000009</v>
      </c>
      <c r="CT46" s="19">
        <f t="shared" si="28"/>
        <v>5663.5</v>
      </c>
      <c r="CU46" s="19">
        <f t="shared" si="28"/>
        <v>3223.5428571428574</v>
      </c>
      <c r="CV46" s="19">
        <f t="shared" si="28"/>
        <v>324.41111111111115</v>
      </c>
      <c r="CW46" s="19">
        <f t="shared" si="28"/>
        <v>9809.25</v>
      </c>
      <c r="CY46" s="19">
        <v>4014.6</v>
      </c>
      <c r="CZ46" s="19">
        <v>1539.5</v>
      </c>
      <c r="DA46" s="19">
        <v>6781.7</v>
      </c>
      <c r="DB46" s="19">
        <v>311.89999999999998</v>
      </c>
      <c r="DC46" s="19">
        <v>222.3</v>
      </c>
      <c r="DD46" s="19">
        <v>371.6</v>
      </c>
      <c r="DE46" s="19">
        <v>225.6</v>
      </c>
      <c r="DF46" s="19">
        <v>759.8</v>
      </c>
      <c r="DG46" s="19">
        <v>4147.3</v>
      </c>
      <c r="DH46" s="19">
        <v>315.2</v>
      </c>
      <c r="DI46" s="19">
        <v>1977.4</v>
      </c>
      <c r="DJ46" s="19">
        <v>149.30000000000001</v>
      </c>
      <c r="DK46" s="19">
        <v>1177.8</v>
      </c>
      <c r="DM46" s="19">
        <v>2455.1999999999998</v>
      </c>
      <c r="DN46" s="19">
        <v>1134.7</v>
      </c>
      <c r="DO46" s="19">
        <v>6260.8</v>
      </c>
      <c r="DP46" s="19">
        <v>298.60000000000002</v>
      </c>
      <c r="DQ46" s="19">
        <v>228.9</v>
      </c>
      <c r="DR46" s="19">
        <v>305.2</v>
      </c>
      <c r="DS46" s="19">
        <v>175.9</v>
      </c>
      <c r="DT46" s="19">
        <v>547.5</v>
      </c>
      <c r="DU46" s="19">
        <v>3689.4</v>
      </c>
      <c r="DV46" s="19">
        <v>288.60000000000002</v>
      </c>
      <c r="DW46" s="19">
        <v>1639</v>
      </c>
      <c r="DX46" s="19">
        <v>136</v>
      </c>
      <c r="DY46" s="19">
        <v>1021.9</v>
      </c>
      <c r="EA46" s="19">
        <f t="shared" si="33"/>
        <v>3346.2857142857142</v>
      </c>
      <c r="EB46" s="19">
        <f t="shared" si="33"/>
        <v>1356.943137254902</v>
      </c>
      <c r="EC46" s="19">
        <f t="shared" si="33"/>
        <v>6537.8744680851059</v>
      </c>
      <c r="ED46" s="19">
        <f t="shared" si="33"/>
        <v>305.25</v>
      </c>
      <c r="EE46" s="19">
        <f t="shared" si="33"/>
        <v>225.38936170212767</v>
      </c>
      <c r="EF46" s="19">
        <f t="shared" si="33"/>
        <v>334.32280701754388</v>
      </c>
      <c r="EG46" s="19">
        <f t="shared" si="33"/>
        <v>200.75</v>
      </c>
      <c r="EH46" s="19">
        <f t="shared" si="29"/>
        <v>653.65</v>
      </c>
      <c r="EI46" s="19">
        <f t="shared" si="29"/>
        <v>3918.3500000000004</v>
      </c>
      <c r="EJ46" s="19">
        <f t="shared" si="29"/>
        <v>301.89999999999998</v>
      </c>
      <c r="EK46" s="19">
        <f t="shared" si="29"/>
        <v>1800.1428571428571</v>
      </c>
      <c r="EL46" s="19">
        <f t="shared" si="29"/>
        <v>141.91111111111113</v>
      </c>
      <c r="EM46" s="19">
        <f t="shared" si="29"/>
        <v>1099.8499999999999</v>
      </c>
      <c r="EO46" s="26">
        <v>30.14</v>
      </c>
      <c r="EQ46" s="19">
        <v>10</v>
      </c>
      <c r="ER46" s="19">
        <v>30</v>
      </c>
      <c r="ES46" s="19">
        <v>20</v>
      </c>
      <c r="ET46" s="19">
        <v>50</v>
      </c>
      <c r="EU46" s="19">
        <v>30</v>
      </c>
      <c r="EV46" s="19">
        <v>30</v>
      </c>
      <c r="EW46" s="19">
        <v>30</v>
      </c>
      <c r="EX46" s="19">
        <v>30</v>
      </c>
      <c r="EY46" s="19">
        <v>20</v>
      </c>
      <c r="EZ46" s="19">
        <v>30</v>
      </c>
      <c r="FA46" s="19">
        <v>20</v>
      </c>
      <c r="FB46" s="19">
        <v>30</v>
      </c>
      <c r="FC46" s="19">
        <v>20</v>
      </c>
      <c r="FE46" s="25">
        <v>2.1</v>
      </c>
      <c r="FF46" s="25">
        <v>2.2999999999999998</v>
      </c>
      <c r="FG46" s="25">
        <v>2.2000000000000002</v>
      </c>
      <c r="FH46" s="25">
        <v>2.8</v>
      </c>
      <c r="FI46" s="25">
        <v>2.2000000000000002</v>
      </c>
      <c r="FJ46" s="25">
        <v>3.2</v>
      </c>
      <c r="FK46" s="25">
        <v>2.5</v>
      </c>
      <c r="FL46" s="25">
        <v>2.8</v>
      </c>
      <c r="FM46" s="25">
        <v>2.2000000000000002</v>
      </c>
      <c r="FN46" s="25">
        <v>2.8</v>
      </c>
      <c r="FO46" s="25">
        <v>2.2000000000000002</v>
      </c>
      <c r="FP46" s="25">
        <v>3.5</v>
      </c>
      <c r="FQ46" s="25">
        <v>2.2000000000000002</v>
      </c>
      <c r="FR46" s="25"/>
      <c r="FS46" s="25">
        <v>2.8</v>
      </c>
      <c r="FT46" s="25">
        <v>2.8</v>
      </c>
      <c r="FU46" s="25">
        <v>2.5</v>
      </c>
      <c r="FV46" s="25">
        <v>2.8</v>
      </c>
      <c r="FW46" s="25">
        <v>2.5</v>
      </c>
      <c r="FX46" s="25">
        <v>2.5</v>
      </c>
      <c r="FY46" s="25">
        <v>2.5</v>
      </c>
      <c r="FZ46" s="25">
        <v>2.8</v>
      </c>
      <c r="GA46" s="25">
        <v>2.2000000000000002</v>
      </c>
      <c r="GB46" s="25">
        <v>2.8</v>
      </c>
      <c r="GC46" s="25">
        <v>2</v>
      </c>
      <c r="GD46" s="25">
        <v>2.8</v>
      </c>
      <c r="GE46" s="25">
        <v>2.2000000000000002</v>
      </c>
      <c r="GG46" s="28">
        <v>560706</v>
      </c>
      <c r="GH46" s="28">
        <v>386426.8</v>
      </c>
      <c r="GI46" s="28">
        <v>1904278.9</v>
      </c>
      <c r="GJ46" s="28">
        <v>136666</v>
      </c>
      <c r="GK46" s="28">
        <v>151055.4</v>
      </c>
      <c r="GL46" s="28">
        <v>125939.4</v>
      </c>
      <c r="GM46" s="28">
        <v>48865.4</v>
      </c>
      <c r="GN46" s="28">
        <v>448639.5</v>
      </c>
      <c r="GO46" s="28">
        <v>568018.30000000005</v>
      </c>
      <c r="GP46" s="28">
        <v>50075.9</v>
      </c>
      <c r="GQ46" s="28">
        <v>296729</v>
      </c>
      <c r="GR46" s="28">
        <v>3095.5</v>
      </c>
      <c r="GS46" s="28">
        <v>35263.800000000003</v>
      </c>
      <c r="GU46" s="26">
        <v>25.21</v>
      </c>
      <c r="GV46" s="26">
        <v>19.399999999999999</v>
      </c>
      <c r="GW46" s="26">
        <v>59.19</v>
      </c>
      <c r="GX46" s="26">
        <v>41.39</v>
      </c>
      <c r="GY46" s="26">
        <v>56.02</v>
      </c>
      <c r="GZ46" s="26">
        <v>54.81</v>
      </c>
      <c r="HA46" s="26">
        <v>25.58</v>
      </c>
      <c r="HB46" s="26">
        <v>34.549999999999997</v>
      </c>
      <c r="HC46" s="26">
        <v>17.55</v>
      </c>
      <c r="HD46" s="26">
        <v>8.66</v>
      </c>
      <c r="HE46" s="26">
        <v>12.39</v>
      </c>
      <c r="HF46" s="26">
        <v>9.02</v>
      </c>
      <c r="HG46" s="26">
        <v>2</v>
      </c>
      <c r="HI46" s="27">
        <f t="shared" si="34"/>
        <v>2.1412355303735354E-2</v>
      </c>
      <c r="HJ46" s="27">
        <f t="shared" si="34"/>
        <v>9.8449673390820034E-3</v>
      </c>
      <c r="HK46" s="27">
        <f t="shared" si="34"/>
        <v>1.4480676499263871E-2</v>
      </c>
      <c r="HL46" s="27">
        <f t="shared" si="34"/>
        <v>1.8726304763976909E-2</v>
      </c>
      <c r="HM46" s="27">
        <f t="shared" si="34"/>
        <v>2.5386364503818565E-2</v>
      </c>
      <c r="HN46" s="27">
        <f t="shared" si="34"/>
        <v>3.7608005727720793E-2</v>
      </c>
      <c r="HO46" s="27">
        <f t="shared" si="34"/>
        <v>3.3988529610451984E-2</v>
      </c>
      <c r="HP46" s="27">
        <f t="shared" si="30"/>
        <v>1.159931419464472E-2</v>
      </c>
      <c r="HQ46" s="27">
        <f t="shared" si="30"/>
        <v>1.0240264159739648E-2</v>
      </c>
      <c r="HR46" s="27">
        <f t="shared" si="30"/>
        <v>1.8585394338176915E-2</v>
      </c>
      <c r="HS46" s="27">
        <f t="shared" si="30"/>
        <v>9.2837348325427466E-3</v>
      </c>
      <c r="HT46" s="27">
        <f t="shared" si="30"/>
        <v>0.14172546756858981</v>
      </c>
      <c r="HU46" s="27">
        <f t="shared" si="30"/>
        <v>9.9681309241604465E-3</v>
      </c>
      <c r="HW46" s="27">
        <f t="shared" si="9"/>
        <v>4.5807451701281039E-2</v>
      </c>
      <c r="HX46" s="27">
        <f t="shared" si="10"/>
        <v>1.8602065787195445E-2</v>
      </c>
      <c r="HY46" s="27">
        <f t="shared" si="11"/>
        <v>2.4161008739021772E-2</v>
      </c>
      <c r="HZ46" s="27">
        <f t="shared" si="12"/>
        <v>2.737036704302865E-2</v>
      </c>
      <c r="IA46" s="27">
        <f t="shared" si="13"/>
        <v>3.7345880821567493E-2</v>
      </c>
      <c r="IB46" s="27">
        <f t="shared" si="14"/>
        <v>4.8382699368712798E-2</v>
      </c>
      <c r="IC46" s="27">
        <f t="shared" si="15"/>
        <v>4.3885989433015596E-2</v>
      </c>
      <c r="ID46" s="27">
        <f t="shared" si="16"/>
        <v>1.9235142728979339E-2</v>
      </c>
      <c r="IE46" s="27">
        <f t="shared" si="17"/>
        <v>1.4328177612307714E-2</v>
      </c>
      <c r="IF46" s="27">
        <f t="shared" si="18"/>
        <v>2.5052554006032336E-2</v>
      </c>
      <c r="IG46" s="27">
        <f t="shared" si="19"/>
        <v>1.1183186979280991E-2</v>
      </c>
      <c r="IH46" s="27"/>
      <c r="II46" s="27"/>
      <c r="IK46" s="27">
        <f t="shared" si="26"/>
        <v>2.8401681179728386E-3</v>
      </c>
      <c r="IL46" s="27">
        <f t="shared" si="26"/>
        <v>3.801307174894848E-3</v>
      </c>
      <c r="IM46" s="27">
        <f t="shared" si="26"/>
        <v>1.4823929664705082E-2</v>
      </c>
      <c r="IN46" s="27">
        <f t="shared" si="26"/>
        <v>0.24916477730354175</v>
      </c>
      <c r="IO46" s="27">
        <f t="shared" si="26"/>
        <v>8.6639627293263577E-2</v>
      </c>
      <c r="IP46" s="27">
        <f t="shared" si="26"/>
        <v>4.4510653868043955E-3</v>
      </c>
      <c r="IQ46" s="27">
        <f t="shared" si="26"/>
        <v>2.9673568807788712E-2</v>
      </c>
      <c r="IR46" s="27">
        <f t="shared" si="26"/>
        <v>5.7461955835642958E-3</v>
      </c>
      <c r="IS46" s="27">
        <f t="shared" si="26"/>
        <v>5.3769061275383487E-3</v>
      </c>
      <c r="IT46" s="27">
        <f t="shared" si="26"/>
        <v>1.514931943433772E-2</v>
      </c>
      <c r="IU46" s="27">
        <f t="shared" si="26"/>
        <v>6.4135376354310977E-2</v>
      </c>
      <c r="IV46" s="27">
        <f t="shared" si="26"/>
        <v>0.12443654255435202</v>
      </c>
      <c r="IW46" s="27">
        <f t="shared" si="26"/>
        <v>1.5446127043302966E-2</v>
      </c>
    </row>
    <row r="47" spans="1:257">
      <c r="A47" s="21">
        <v>45</v>
      </c>
      <c r="B47" s="19" t="s">
        <v>173</v>
      </c>
      <c r="C47" s="22" t="s">
        <v>175</v>
      </c>
      <c r="D47" s="19">
        <v>2</v>
      </c>
      <c r="E47" s="19">
        <v>15</v>
      </c>
      <c r="G47" s="23">
        <v>41218</v>
      </c>
      <c r="H47" s="24">
        <v>0.79971064814814818</v>
      </c>
      <c r="I47" s="24"/>
      <c r="J47" s="25">
        <v>29.271999999999998</v>
      </c>
      <c r="K47" s="25">
        <v>-46.158999999999999</v>
      </c>
      <c r="L47" s="25">
        <v>10.457000000000001</v>
      </c>
      <c r="M47" s="26"/>
      <c r="O47" s="26">
        <v>43.409347940000004</v>
      </c>
      <c r="P47" s="26">
        <v>8.6971843799999995</v>
      </c>
      <c r="Q47" s="26">
        <v>0.73580408999999991</v>
      </c>
      <c r="R47" s="26">
        <v>1.0230919999999999E-2</v>
      </c>
      <c r="S47" s="26">
        <v>0.13681323000000001</v>
      </c>
      <c r="T47" s="26">
        <v>32.948551500000001</v>
      </c>
      <c r="U47" s="26">
        <v>0.96454880999999992</v>
      </c>
      <c r="V47" s="26">
        <v>6.0095704799999998</v>
      </c>
      <c r="W47" s="26">
        <v>3.0586511999999999</v>
      </c>
      <c r="X47" s="26">
        <v>1.617564</v>
      </c>
      <c r="Y47" s="26">
        <v>7.5890430000000009E-2</v>
      </c>
      <c r="Z47" s="26">
        <v>0.52200000000000002</v>
      </c>
      <c r="AA47" s="26">
        <v>0.48299999999999998</v>
      </c>
      <c r="AB47" s="26">
        <f t="shared" si="21"/>
        <v>98.669156980000011</v>
      </c>
      <c r="AC47" s="26">
        <f t="shared" si="22"/>
        <v>0.21979974103082364</v>
      </c>
      <c r="AD47" s="26">
        <f t="shared" si="6"/>
        <v>0.10898466428982433</v>
      </c>
      <c r="AE47" s="26">
        <f t="shared" si="7"/>
        <v>98.340372574679364</v>
      </c>
      <c r="AG47" s="25">
        <v>75.712000000000003</v>
      </c>
      <c r="AH47" s="25">
        <v>19.925999999999998</v>
      </c>
      <c r="AI47" s="25">
        <v>0.70579999999999998</v>
      </c>
      <c r="AJ47" s="25">
        <v>1.5800000000000002E-2</v>
      </c>
      <c r="AK47" s="25">
        <v>0.16289999999999999</v>
      </c>
      <c r="AL47" s="25">
        <v>44.064999999999998</v>
      </c>
      <c r="AM47" s="25">
        <v>2.8395999999999999</v>
      </c>
      <c r="AN47" s="25">
        <v>7.9740000000000002</v>
      </c>
      <c r="AO47" s="25">
        <v>12.837</v>
      </c>
      <c r="AP47" s="25">
        <v>10.029999999999999</v>
      </c>
      <c r="AQ47" s="25">
        <v>0.5292</v>
      </c>
      <c r="AR47" s="25">
        <v>6.2983000000000002</v>
      </c>
      <c r="AS47" s="25">
        <v>24.876899999999999</v>
      </c>
      <c r="AU47" s="26">
        <v>40.830800000000004</v>
      </c>
      <c r="AV47" s="26">
        <v>7.3029000000000002</v>
      </c>
      <c r="AW47" s="26">
        <v>0.69699999999999995</v>
      </c>
      <c r="AX47" s="26">
        <v>9.5999999999999992E-3</v>
      </c>
      <c r="AY47" s="26">
        <v>0.13420000000000001</v>
      </c>
      <c r="AZ47" s="26">
        <v>31.0702</v>
      </c>
      <c r="BA47" s="26">
        <v>0.93789999999999996</v>
      </c>
      <c r="BB47" s="26">
        <v>4.5682999999999998</v>
      </c>
      <c r="BC47" s="26">
        <v>3.1522999999999999</v>
      </c>
      <c r="BD47" s="26">
        <v>1.1705000000000001</v>
      </c>
      <c r="BE47" s="26">
        <v>7.9000000000000001E-2</v>
      </c>
      <c r="BF47" s="26">
        <v>0.56810000000000005</v>
      </c>
      <c r="BG47" s="26">
        <v>0.4975</v>
      </c>
      <c r="BI47" s="27">
        <f t="shared" si="31"/>
        <v>1.0631520308198712</v>
      </c>
      <c r="BJ47" s="27">
        <f t="shared" si="31"/>
        <v>1.1909220145421682</v>
      </c>
      <c r="BK47" s="27">
        <f t="shared" si="31"/>
        <v>1.0556730129124821</v>
      </c>
      <c r="BL47" s="27">
        <f t="shared" si="31"/>
        <v>1.0657208333333335</v>
      </c>
      <c r="BM47" s="27">
        <f t="shared" si="31"/>
        <v>1.019472652757079</v>
      </c>
      <c r="BN47" s="27">
        <f t="shared" si="31"/>
        <v>1.0604550823618772</v>
      </c>
      <c r="BO47" s="27">
        <f t="shared" si="27"/>
        <v>1.028413274336283</v>
      </c>
      <c r="BP47" s="27">
        <f t="shared" si="27"/>
        <v>1.3154938335923647</v>
      </c>
      <c r="BQ47" s="27">
        <f t="shared" si="27"/>
        <v>0.9702919138406878</v>
      </c>
      <c r="BR47" s="27">
        <f t="shared" si="27"/>
        <v>1.3819427595044851</v>
      </c>
      <c r="BS47" s="27">
        <f t="shared" si="27"/>
        <v>0.96063835443037981</v>
      </c>
      <c r="BT47" s="27">
        <f t="shared" si="27"/>
        <v>0.91885231473332152</v>
      </c>
      <c r="BU47" s="27">
        <f t="shared" si="27"/>
        <v>0.97085427135678393</v>
      </c>
      <c r="BW47" s="19">
        <v>424520.7</v>
      </c>
      <c r="BX47" s="19">
        <v>76998.3</v>
      </c>
      <c r="BY47" s="19">
        <v>13439.5</v>
      </c>
      <c r="BZ47" s="19">
        <v>33.200000000000003</v>
      </c>
      <c r="CA47" s="19">
        <v>248.8</v>
      </c>
      <c r="CB47" s="19">
        <v>55495.9</v>
      </c>
      <c r="CC47" s="19">
        <v>1386.4</v>
      </c>
      <c r="CD47" s="19">
        <v>35774.5</v>
      </c>
      <c r="CE47" s="19">
        <v>72918.7</v>
      </c>
      <c r="CF47" s="19">
        <v>5021.6000000000004</v>
      </c>
      <c r="CG47" s="19">
        <v>1568.8</v>
      </c>
      <c r="CH47" s="19">
        <v>195.7</v>
      </c>
      <c r="CI47" s="19">
        <v>8772.7999999999993</v>
      </c>
      <c r="CK47" s="19">
        <f t="shared" si="32"/>
        <v>428003.27142857143</v>
      </c>
      <c r="CL47" s="19">
        <f t="shared" si="32"/>
        <v>78401.372549019608</v>
      </c>
      <c r="CM47" s="19">
        <f t="shared" si="32"/>
        <v>19837.52340425532</v>
      </c>
      <c r="CN47" s="19">
        <f t="shared" si="32"/>
        <v>368.2</v>
      </c>
      <c r="CO47" s="19">
        <f t="shared" si="32"/>
        <v>486.05531914893618</v>
      </c>
      <c r="CP47" s="19">
        <f t="shared" si="32"/>
        <v>55829.857894736844</v>
      </c>
      <c r="CQ47" s="19">
        <f t="shared" si="32"/>
        <v>1615.3000000000002</v>
      </c>
      <c r="CR47" s="19">
        <f t="shared" si="28"/>
        <v>36505.85</v>
      </c>
      <c r="CS47" s="19">
        <f t="shared" si="28"/>
        <v>76847.399999999994</v>
      </c>
      <c r="CT47" s="19">
        <f t="shared" si="28"/>
        <v>5349.9500000000007</v>
      </c>
      <c r="CU47" s="19">
        <f t="shared" si="28"/>
        <v>3347.0476190476193</v>
      </c>
      <c r="CV47" s="19">
        <f t="shared" si="28"/>
        <v>331.31111111111113</v>
      </c>
      <c r="CW47" s="19">
        <f t="shared" si="28"/>
        <v>9757.8499999999985</v>
      </c>
      <c r="CY47" s="19">
        <v>4099.5</v>
      </c>
      <c r="CZ47" s="19">
        <v>1602</v>
      </c>
      <c r="DA47" s="19">
        <v>6616.9</v>
      </c>
      <c r="DB47" s="19">
        <v>358.2</v>
      </c>
      <c r="DC47" s="19">
        <v>238.8</v>
      </c>
      <c r="DD47" s="19">
        <v>328.4</v>
      </c>
      <c r="DE47" s="19">
        <v>248.8</v>
      </c>
      <c r="DF47" s="19">
        <v>859</v>
      </c>
      <c r="DG47" s="19">
        <v>4129.3999999999996</v>
      </c>
      <c r="DH47" s="19">
        <v>374.8</v>
      </c>
      <c r="DI47" s="19">
        <v>1877.3</v>
      </c>
      <c r="DJ47" s="19">
        <v>172.5</v>
      </c>
      <c r="DK47" s="19">
        <v>1058</v>
      </c>
      <c r="DM47" s="19">
        <v>2660</v>
      </c>
      <c r="DN47" s="19">
        <v>1160.9000000000001</v>
      </c>
      <c r="DO47" s="19">
        <v>6149.3</v>
      </c>
      <c r="DP47" s="19">
        <v>311.8</v>
      </c>
      <c r="DQ47" s="19">
        <v>235.5</v>
      </c>
      <c r="DR47" s="19">
        <v>338.3</v>
      </c>
      <c r="DS47" s="19">
        <v>209</v>
      </c>
      <c r="DT47" s="19">
        <v>603.70000000000005</v>
      </c>
      <c r="DU47" s="19">
        <v>3728</v>
      </c>
      <c r="DV47" s="19">
        <v>281.89999999999998</v>
      </c>
      <c r="DW47" s="19">
        <v>1688.2</v>
      </c>
      <c r="DX47" s="19">
        <v>106.1</v>
      </c>
      <c r="DY47" s="19">
        <v>912.1</v>
      </c>
      <c r="EA47" s="19">
        <f t="shared" si="33"/>
        <v>3482.5714285714284</v>
      </c>
      <c r="EB47" s="19">
        <f t="shared" si="33"/>
        <v>1403.072549019608</v>
      </c>
      <c r="EC47" s="19">
        <f t="shared" si="33"/>
        <v>6398.0234042553193</v>
      </c>
      <c r="ED47" s="19">
        <f t="shared" si="33"/>
        <v>335</v>
      </c>
      <c r="EE47" s="19">
        <f t="shared" si="33"/>
        <v>237.25531914893617</v>
      </c>
      <c r="EF47" s="19">
        <f t="shared" si="33"/>
        <v>333.95789473684209</v>
      </c>
      <c r="EG47" s="19">
        <f t="shared" si="33"/>
        <v>228.9</v>
      </c>
      <c r="EH47" s="19">
        <f t="shared" si="29"/>
        <v>731.35</v>
      </c>
      <c r="EI47" s="19">
        <f t="shared" si="29"/>
        <v>3928.7</v>
      </c>
      <c r="EJ47" s="19">
        <f t="shared" si="29"/>
        <v>328.35</v>
      </c>
      <c r="EK47" s="19">
        <f t="shared" si="29"/>
        <v>1778.2476190476191</v>
      </c>
      <c r="EL47" s="19">
        <f t="shared" si="29"/>
        <v>135.61111111111111</v>
      </c>
      <c r="EM47" s="19">
        <f t="shared" si="29"/>
        <v>985.05</v>
      </c>
      <c r="EO47" s="26">
        <v>30.15</v>
      </c>
      <c r="EQ47" s="19">
        <v>10</v>
      </c>
      <c r="ER47" s="19">
        <v>30</v>
      </c>
      <c r="ES47" s="19">
        <v>20</v>
      </c>
      <c r="ET47" s="19">
        <v>50</v>
      </c>
      <c r="EU47" s="19">
        <v>30</v>
      </c>
      <c r="EV47" s="19">
        <v>30</v>
      </c>
      <c r="EW47" s="19">
        <v>30</v>
      </c>
      <c r="EX47" s="19">
        <v>30</v>
      </c>
      <c r="EY47" s="19">
        <v>20</v>
      </c>
      <c r="EZ47" s="19">
        <v>30</v>
      </c>
      <c r="FA47" s="19">
        <v>20</v>
      </c>
      <c r="FB47" s="19">
        <v>30</v>
      </c>
      <c r="FC47" s="19">
        <v>20</v>
      </c>
      <c r="FE47" s="25">
        <v>2.1</v>
      </c>
      <c r="FF47" s="25">
        <v>2.2999999999999998</v>
      </c>
      <c r="FG47" s="25">
        <v>2.2000000000000002</v>
      </c>
      <c r="FH47" s="25">
        <v>2.8</v>
      </c>
      <c r="FI47" s="25">
        <v>2.2000000000000002</v>
      </c>
      <c r="FJ47" s="25">
        <v>3.2</v>
      </c>
      <c r="FK47" s="25">
        <v>2.5</v>
      </c>
      <c r="FL47" s="25">
        <v>2.8</v>
      </c>
      <c r="FM47" s="25">
        <v>2.2000000000000002</v>
      </c>
      <c r="FN47" s="25">
        <v>2.8</v>
      </c>
      <c r="FO47" s="25">
        <v>2.2000000000000002</v>
      </c>
      <c r="FP47" s="25">
        <v>3.5</v>
      </c>
      <c r="FQ47" s="25">
        <v>2.2000000000000002</v>
      </c>
      <c r="FR47" s="25"/>
      <c r="FS47" s="25">
        <v>2.8</v>
      </c>
      <c r="FT47" s="25">
        <v>2.8</v>
      </c>
      <c r="FU47" s="25">
        <v>2.5</v>
      </c>
      <c r="FV47" s="25">
        <v>2.8</v>
      </c>
      <c r="FW47" s="25">
        <v>2.5</v>
      </c>
      <c r="FX47" s="25">
        <v>2.5</v>
      </c>
      <c r="FY47" s="25">
        <v>2.5</v>
      </c>
      <c r="FZ47" s="25">
        <v>2.8</v>
      </c>
      <c r="GA47" s="25">
        <v>2.2000000000000002</v>
      </c>
      <c r="GB47" s="25">
        <v>2.8</v>
      </c>
      <c r="GC47" s="25">
        <v>2</v>
      </c>
      <c r="GD47" s="25">
        <v>2.8</v>
      </c>
      <c r="GE47" s="25">
        <v>2.2000000000000002</v>
      </c>
      <c r="GG47" s="28">
        <v>560706</v>
      </c>
      <c r="GH47" s="28">
        <v>386426.8</v>
      </c>
      <c r="GI47" s="28">
        <v>1904278.9</v>
      </c>
      <c r="GJ47" s="28">
        <v>136666</v>
      </c>
      <c r="GK47" s="28">
        <v>151055.4</v>
      </c>
      <c r="GL47" s="28">
        <v>125939.4</v>
      </c>
      <c r="GM47" s="28">
        <v>48865.4</v>
      </c>
      <c r="GN47" s="28">
        <v>448639.5</v>
      </c>
      <c r="GO47" s="28">
        <v>568018.30000000005</v>
      </c>
      <c r="GP47" s="28">
        <v>50075.9</v>
      </c>
      <c r="GQ47" s="28">
        <v>296729</v>
      </c>
      <c r="GR47" s="28">
        <v>3095.5</v>
      </c>
      <c r="GS47" s="28">
        <v>35263.800000000003</v>
      </c>
      <c r="GU47" s="26">
        <v>25.21</v>
      </c>
      <c r="GV47" s="26">
        <v>19.399999999999999</v>
      </c>
      <c r="GW47" s="26">
        <v>59.19</v>
      </c>
      <c r="GX47" s="26">
        <v>41.39</v>
      </c>
      <c r="GY47" s="26">
        <v>56.02</v>
      </c>
      <c r="GZ47" s="26">
        <v>54.81</v>
      </c>
      <c r="HA47" s="26">
        <v>25.58</v>
      </c>
      <c r="HB47" s="26">
        <v>34.549999999999997</v>
      </c>
      <c r="HC47" s="26">
        <v>17.55</v>
      </c>
      <c r="HD47" s="26">
        <v>8.66</v>
      </c>
      <c r="HE47" s="26">
        <v>12.39</v>
      </c>
      <c r="HF47" s="26">
        <v>9.02</v>
      </c>
      <c r="HG47" s="26">
        <v>2</v>
      </c>
      <c r="HI47" s="27">
        <f t="shared" si="34"/>
        <v>2.1795941120208894E-2</v>
      </c>
      <c r="HJ47" s="27">
        <f t="shared" si="34"/>
        <v>9.9905603040426876E-3</v>
      </c>
      <c r="HK47" s="27">
        <f t="shared" si="34"/>
        <v>1.4339952500851806E-2</v>
      </c>
      <c r="HL47" s="27">
        <f t="shared" si="34"/>
        <v>2.0413073263829386E-2</v>
      </c>
      <c r="HM47" s="27">
        <f t="shared" si="34"/>
        <v>2.5978996744366156E-2</v>
      </c>
      <c r="HN47" s="27">
        <f t="shared" si="34"/>
        <v>3.7624287494321604E-2</v>
      </c>
      <c r="HO47" s="27">
        <f t="shared" si="34"/>
        <v>3.6334703365532774E-2</v>
      </c>
      <c r="HP47" s="27">
        <f t="shared" si="30"/>
        <v>1.2221765883585853E-2</v>
      </c>
      <c r="HQ47" s="27">
        <f t="shared" si="30"/>
        <v>1.02664249118675E-2</v>
      </c>
      <c r="HR47" s="27">
        <f t="shared" si="30"/>
        <v>1.9318778388536174E-2</v>
      </c>
      <c r="HS47" s="27">
        <f t="shared" si="30"/>
        <v>9.2415528208557966E-3</v>
      </c>
      <c r="HT47" s="27">
        <f t="shared" si="30"/>
        <v>0.13909164614931793</v>
      </c>
      <c r="HU47" s="27">
        <f t="shared" si="30"/>
        <v>9.4419493363454739E-3</v>
      </c>
      <c r="HW47" s="27">
        <f t="shared" si="9"/>
        <v>4.6628056838462884E-2</v>
      </c>
      <c r="HX47" s="27">
        <f t="shared" si="10"/>
        <v>1.8877163694488656E-2</v>
      </c>
      <c r="HY47" s="27">
        <f t="shared" si="11"/>
        <v>2.3926210747671241E-2</v>
      </c>
      <c r="HZ47" s="27">
        <f t="shared" si="12"/>
        <v>2.9835747882413031E-2</v>
      </c>
      <c r="IA47" s="27">
        <f t="shared" si="13"/>
        <v>3.8217702110637054E-2</v>
      </c>
      <c r="IB47" s="27">
        <f t="shared" si="14"/>
        <v>4.8403645861444744E-2</v>
      </c>
      <c r="IC47" s="27">
        <f t="shared" si="15"/>
        <v>4.6915368985575912E-2</v>
      </c>
      <c r="ID47" s="27">
        <f t="shared" si="16"/>
        <v>2.0267354364750422E-2</v>
      </c>
      <c r="IE47" s="27">
        <f t="shared" si="17"/>
        <v>1.4364781736685005E-2</v>
      </c>
      <c r="IF47" s="27">
        <f t="shared" si="18"/>
        <v>2.6041133704395102E-2</v>
      </c>
      <c r="IG47" s="27">
        <f t="shared" si="19"/>
        <v>1.1132374528002892E-2</v>
      </c>
      <c r="IH47" s="27"/>
      <c r="II47" s="27"/>
      <c r="IK47" s="27">
        <f t="shared" si="26"/>
        <v>2.8179984220119631E-3</v>
      </c>
      <c r="IL47" s="27">
        <f t="shared" si="26"/>
        <v>3.8576970483124107E-3</v>
      </c>
      <c r="IM47" s="27">
        <f t="shared" si="26"/>
        <v>1.5520413670276411E-2</v>
      </c>
      <c r="IN47" s="27">
        <f t="shared" si="26"/>
        <v>0.65053802510204095</v>
      </c>
      <c r="IO47" s="27">
        <f t="shared" si="26"/>
        <v>0.1136600295738909</v>
      </c>
      <c r="IP47" s="27">
        <f t="shared" si="26"/>
        <v>4.4901734603566843E-3</v>
      </c>
      <c r="IQ47" s="27">
        <f t="shared" si="26"/>
        <v>3.256950615846492E-2</v>
      </c>
      <c r="IR47" s="27">
        <f t="shared" si="26"/>
        <v>5.6716660370058694E-3</v>
      </c>
      <c r="IS47" s="27">
        <f t="shared" si="26"/>
        <v>5.0193082407950038E-3</v>
      </c>
      <c r="IT47" s="27">
        <f t="shared" si="26"/>
        <v>1.5778392876312254E-2</v>
      </c>
      <c r="IU47" s="27">
        <f t="shared" si="26"/>
        <v>5.8766957526071736E-2</v>
      </c>
      <c r="IV47" s="27">
        <f t="shared" si="26"/>
        <v>0.1160986475586044</v>
      </c>
      <c r="IW47" s="27">
        <f t="shared" si="26"/>
        <v>1.5214717113620218E-2</v>
      </c>
    </row>
    <row r="48" spans="1:257">
      <c r="A48" s="21">
        <v>46</v>
      </c>
      <c r="B48" s="19" t="s">
        <v>173</v>
      </c>
      <c r="C48" s="22" t="s">
        <v>175</v>
      </c>
      <c r="D48" s="19">
        <v>3</v>
      </c>
      <c r="E48" s="19">
        <v>1</v>
      </c>
      <c r="G48" s="23">
        <v>41218</v>
      </c>
      <c r="H48" s="24">
        <v>0.80273148148148143</v>
      </c>
      <c r="I48" s="24"/>
      <c r="J48" s="25">
        <v>29.219000000000001</v>
      </c>
      <c r="K48" s="25">
        <v>-46.363999999999997</v>
      </c>
      <c r="L48" s="25">
        <v>10.455</v>
      </c>
      <c r="M48" s="26"/>
      <c r="O48" s="26">
        <v>49.080738280000006</v>
      </c>
      <c r="P48" s="26">
        <v>2.7812851200000002</v>
      </c>
      <c r="Q48" s="26">
        <v>0.21022974</v>
      </c>
      <c r="R48" s="26">
        <v>1.4615600000000001E-2</v>
      </c>
      <c r="S48" s="26">
        <v>2.9422199999999999E-2</v>
      </c>
      <c r="T48" s="26">
        <v>35.715812999999997</v>
      </c>
      <c r="U48" s="26">
        <v>0.98262602999999993</v>
      </c>
      <c r="V48" s="26">
        <v>8.2449184399999993</v>
      </c>
      <c r="W48" s="26">
        <v>0.76536239999999989</v>
      </c>
      <c r="X48" s="26">
        <v>0.59849868000000006</v>
      </c>
      <c r="Y48" s="26">
        <v>8.4322699999999987E-3</v>
      </c>
      <c r="Z48" s="26">
        <v>0.47899999999999998</v>
      </c>
      <c r="AA48" s="26">
        <v>0.19</v>
      </c>
      <c r="AB48" s="26">
        <f t="shared" si="21"/>
        <v>99.100941759999998</v>
      </c>
      <c r="AC48" s="26">
        <f t="shared" si="22"/>
        <v>0.20169363209533434</v>
      </c>
      <c r="AD48" s="26">
        <f t="shared" si="6"/>
        <v>4.2871814109868782E-2</v>
      </c>
      <c r="AE48" s="26">
        <f t="shared" si="7"/>
        <v>98.856376313794797</v>
      </c>
      <c r="AG48" s="25">
        <v>86.706000000000003</v>
      </c>
      <c r="AH48" s="25">
        <v>6.2709999999999999</v>
      </c>
      <c r="AI48" s="25">
        <v>0.20150000000000001</v>
      </c>
      <c r="AJ48" s="25">
        <v>2.5100000000000001E-2</v>
      </c>
      <c r="AK48" s="25">
        <v>3.5700000000000003E-2</v>
      </c>
      <c r="AL48" s="25">
        <v>47.862000000000002</v>
      </c>
      <c r="AM48" s="25">
        <v>2.8980999999999999</v>
      </c>
      <c r="AN48" s="25">
        <v>10.885999999999999</v>
      </c>
      <c r="AO48" s="25">
        <v>3.2128999999999999</v>
      </c>
      <c r="AP48" s="25">
        <v>3.6524000000000001</v>
      </c>
      <c r="AQ48" s="25">
        <v>5.8200000000000002E-2</v>
      </c>
      <c r="AR48" s="25">
        <v>5.9451000000000001</v>
      </c>
      <c r="AS48" s="25">
        <v>9.7523</v>
      </c>
      <c r="AU48" s="26">
        <v>46.759799999999998</v>
      </c>
      <c r="AV48" s="26">
        <v>2.2982999999999998</v>
      </c>
      <c r="AW48" s="26">
        <v>0.19900000000000001</v>
      </c>
      <c r="AX48" s="26">
        <v>1.52E-2</v>
      </c>
      <c r="AY48" s="26">
        <v>2.9399999999999999E-2</v>
      </c>
      <c r="AZ48" s="26">
        <v>33.747500000000002</v>
      </c>
      <c r="BA48" s="26">
        <v>0.95720000000000005</v>
      </c>
      <c r="BB48" s="26">
        <v>6.2366000000000001</v>
      </c>
      <c r="BC48" s="26">
        <v>0.78900000000000003</v>
      </c>
      <c r="BD48" s="26">
        <v>0.42620000000000002</v>
      </c>
      <c r="BE48" s="26">
        <v>8.6999999999999994E-3</v>
      </c>
      <c r="BF48" s="26">
        <v>0.53620000000000001</v>
      </c>
      <c r="BG48" s="26">
        <v>0.1951</v>
      </c>
      <c r="BI48" s="27">
        <f t="shared" si="31"/>
        <v>1.0496353337696056</v>
      </c>
      <c r="BJ48" s="27">
        <f t="shared" si="31"/>
        <v>1.2101488578514557</v>
      </c>
      <c r="BK48" s="27">
        <f t="shared" si="31"/>
        <v>1.0564308542713567</v>
      </c>
      <c r="BL48" s="27">
        <f t="shared" si="31"/>
        <v>0.96155263157894744</v>
      </c>
      <c r="BM48" s="27">
        <f t="shared" si="31"/>
        <v>1.0007551020408163</v>
      </c>
      <c r="BN48" s="27">
        <f t="shared" si="31"/>
        <v>1.058324705533743</v>
      </c>
      <c r="BO48" s="27">
        <f t="shared" si="27"/>
        <v>1.026562923109068</v>
      </c>
      <c r="BP48" s="27">
        <f t="shared" si="27"/>
        <v>1.3220213642048551</v>
      </c>
      <c r="BQ48" s="27">
        <f t="shared" si="27"/>
        <v>0.97004106463878303</v>
      </c>
      <c r="BR48" s="27">
        <f t="shared" si="27"/>
        <v>1.4042671984983577</v>
      </c>
      <c r="BS48" s="27">
        <f t="shared" si="27"/>
        <v>0.96922643678160914</v>
      </c>
      <c r="BT48" s="27">
        <f t="shared" si="27"/>
        <v>0.89332338679597156</v>
      </c>
      <c r="BU48" s="27">
        <f t="shared" si="27"/>
        <v>0.97385955920041012</v>
      </c>
      <c r="BW48" s="19">
        <v>486166.6</v>
      </c>
      <c r="BX48" s="19">
        <v>24235</v>
      </c>
      <c r="BY48" s="19">
        <v>3836.7</v>
      </c>
      <c r="BZ48" s="19">
        <v>36.5</v>
      </c>
      <c r="CA48" s="19">
        <v>53.1</v>
      </c>
      <c r="CB48" s="19">
        <v>60275.5</v>
      </c>
      <c r="CC48" s="19">
        <v>1417.2</v>
      </c>
      <c r="CD48" s="19">
        <v>48838.400000000001</v>
      </c>
      <c r="CE48" s="19">
        <v>18250.900000000001</v>
      </c>
      <c r="CF48" s="19">
        <v>1828.7</v>
      </c>
      <c r="CG48" s="19">
        <v>172.6</v>
      </c>
      <c r="CH48" s="19">
        <v>182.5</v>
      </c>
      <c r="CI48" s="19">
        <v>3438.4</v>
      </c>
      <c r="CK48" s="19">
        <f t="shared" si="32"/>
        <v>489642.02857142856</v>
      </c>
      <c r="CL48" s="19">
        <f t="shared" si="32"/>
        <v>25438.445098039214</v>
      </c>
      <c r="CM48" s="19">
        <f t="shared" si="32"/>
        <v>10288.829787234043</v>
      </c>
      <c r="CN48" s="19">
        <f t="shared" si="32"/>
        <v>345.15</v>
      </c>
      <c r="CO48" s="19">
        <f t="shared" si="32"/>
        <v>263.37021276595743</v>
      </c>
      <c r="CP48" s="19">
        <f t="shared" si="32"/>
        <v>60600.33859649123</v>
      </c>
      <c r="CQ48" s="19">
        <f t="shared" si="32"/>
        <v>1634.6000000000001</v>
      </c>
      <c r="CR48" s="19">
        <f t="shared" si="28"/>
        <v>49520.450000000004</v>
      </c>
      <c r="CS48" s="19">
        <f t="shared" si="28"/>
        <v>21978.050000000003</v>
      </c>
      <c r="CT48" s="19">
        <f t="shared" si="28"/>
        <v>2135.6999999999998</v>
      </c>
      <c r="CU48" s="19">
        <f t="shared" si="28"/>
        <v>1901.6095238095238</v>
      </c>
      <c r="CV48" s="19">
        <f t="shared" si="28"/>
        <v>319.32222222222219</v>
      </c>
      <c r="CW48" s="19">
        <f t="shared" si="28"/>
        <v>4462.3</v>
      </c>
      <c r="CY48" s="19">
        <v>4055.8</v>
      </c>
      <c r="CZ48" s="19">
        <v>1267.8</v>
      </c>
      <c r="DA48" s="19">
        <v>6866.9</v>
      </c>
      <c r="DB48" s="19">
        <v>338.5</v>
      </c>
      <c r="DC48" s="19">
        <v>202.5</v>
      </c>
      <c r="DD48" s="19">
        <v>328.6</v>
      </c>
      <c r="DE48" s="19">
        <v>242.3</v>
      </c>
      <c r="DF48" s="19">
        <v>833.1</v>
      </c>
      <c r="DG48" s="19">
        <v>3942.9</v>
      </c>
      <c r="DH48" s="19">
        <v>355.1</v>
      </c>
      <c r="DI48" s="19">
        <v>1659.5</v>
      </c>
      <c r="DJ48" s="19">
        <v>162.6</v>
      </c>
      <c r="DK48" s="19">
        <v>1115.2</v>
      </c>
      <c r="DM48" s="19">
        <v>2701.6</v>
      </c>
      <c r="DN48" s="19">
        <v>1125.0999999999999</v>
      </c>
      <c r="DO48" s="19">
        <v>5980.8</v>
      </c>
      <c r="DP48" s="19">
        <v>278.8</v>
      </c>
      <c r="DQ48" s="19">
        <v>219.1</v>
      </c>
      <c r="DR48" s="19">
        <v>321.89999999999998</v>
      </c>
      <c r="DS48" s="19">
        <v>192.5</v>
      </c>
      <c r="DT48" s="19">
        <v>531</v>
      </c>
      <c r="DU48" s="19">
        <v>3511.4</v>
      </c>
      <c r="DV48" s="19">
        <v>258.89999999999998</v>
      </c>
      <c r="DW48" s="19">
        <v>1792.2</v>
      </c>
      <c r="DX48" s="19">
        <v>116.2</v>
      </c>
      <c r="DY48" s="19">
        <v>932.6</v>
      </c>
      <c r="EA48" s="19">
        <f t="shared" si="33"/>
        <v>3475.4285714285716</v>
      </c>
      <c r="EB48" s="19">
        <f t="shared" si="33"/>
        <v>1203.4450980392157</v>
      </c>
      <c r="EC48" s="19">
        <f t="shared" si="33"/>
        <v>6452.1297872340429</v>
      </c>
      <c r="ED48" s="19">
        <f t="shared" si="33"/>
        <v>308.64999999999998</v>
      </c>
      <c r="EE48" s="19">
        <f t="shared" si="33"/>
        <v>210.27021276595744</v>
      </c>
      <c r="EF48" s="19">
        <f t="shared" si="33"/>
        <v>324.83859649122809</v>
      </c>
      <c r="EG48" s="19">
        <f t="shared" si="33"/>
        <v>217.4</v>
      </c>
      <c r="EH48" s="19">
        <f t="shared" si="29"/>
        <v>682.05</v>
      </c>
      <c r="EI48" s="19">
        <f t="shared" si="29"/>
        <v>3727.15</v>
      </c>
      <c r="EJ48" s="19">
        <f t="shared" si="29"/>
        <v>307</v>
      </c>
      <c r="EK48" s="19">
        <f t="shared" si="29"/>
        <v>1729.0095238095239</v>
      </c>
      <c r="EL48" s="19">
        <f t="shared" si="29"/>
        <v>136.82222222222222</v>
      </c>
      <c r="EM48" s="19">
        <f t="shared" si="29"/>
        <v>1023.9000000000001</v>
      </c>
      <c r="EO48" s="26">
        <v>30.13</v>
      </c>
      <c r="EQ48" s="19">
        <v>10</v>
      </c>
      <c r="ER48" s="19">
        <v>30</v>
      </c>
      <c r="ES48" s="19">
        <v>20</v>
      </c>
      <c r="ET48" s="19">
        <v>50</v>
      </c>
      <c r="EU48" s="19">
        <v>30</v>
      </c>
      <c r="EV48" s="19">
        <v>30</v>
      </c>
      <c r="EW48" s="19">
        <v>30</v>
      </c>
      <c r="EX48" s="19">
        <v>30</v>
      </c>
      <c r="EY48" s="19">
        <v>20</v>
      </c>
      <c r="EZ48" s="19">
        <v>30</v>
      </c>
      <c r="FA48" s="19">
        <v>20</v>
      </c>
      <c r="FB48" s="19">
        <v>30</v>
      </c>
      <c r="FC48" s="19">
        <v>20</v>
      </c>
      <c r="FE48" s="25">
        <v>2.1</v>
      </c>
      <c r="FF48" s="25">
        <v>2.2999999999999998</v>
      </c>
      <c r="FG48" s="25">
        <v>2.2000000000000002</v>
      </c>
      <c r="FH48" s="25">
        <v>2.8</v>
      </c>
      <c r="FI48" s="25">
        <v>2.2000000000000002</v>
      </c>
      <c r="FJ48" s="25">
        <v>3.2</v>
      </c>
      <c r="FK48" s="25">
        <v>2.5</v>
      </c>
      <c r="FL48" s="25">
        <v>2.8</v>
      </c>
      <c r="FM48" s="25">
        <v>2.2000000000000002</v>
      </c>
      <c r="FN48" s="25">
        <v>2.8</v>
      </c>
      <c r="FO48" s="25">
        <v>2.2000000000000002</v>
      </c>
      <c r="FP48" s="25">
        <v>3.5</v>
      </c>
      <c r="FQ48" s="25">
        <v>2.2000000000000002</v>
      </c>
      <c r="FR48" s="25"/>
      <c r="FS48" s="25">
        <v>2.8</v>
      </c>
      <c r="FT48" s="25">
        <v>2.8</v>
      </c>
      <c r="FU48" s="25">
        <v>2.5</v>
      </c>
      <c r="FV48" s="25">
        <v>2.8</v>
      </c>
      <c r="FW48" s="25">
        <v>2.5</v>
      </c>
      <c r="FX48" s="25">
        <v>2.5</v>
      </c>
      <c r="FY48" s="25">
        <v>2.5</v>
      </c>
      <c r="FZ48" s="25">
        <v>2.8</v>
      </c>
      <c r="GA48" s="25">
        <v>2.2000000000000002</v>
      </c>
      <c r="GB48" s="25">
        <v>2.8</v>
      </c>
      <c r="GC48" s="25">
        <v>2</v>
      </c>
      <c r="GD48" s="25">
        <v>2.8</v>
      </c>
      <c r="GE48" s="25">
        <v>2.2000000000000002</v>
      </c>
      <c r="GG48" s="28">
        <v>560706</v>
      </c>
      <c r="GH48" s="28">
        <v>386426.8</v>
      </c>
      <c r="GI48" s="28">
        <v>1904278.9</v>
      </c>
      <c r="GJ48" s="28">
        <v>136666</v>
      </c>
      <c r="GK48" s="28">
        <v>151055.4</v>
      </c>
      <c r="GL48" s="28">
        <v>125939.4</v>
      </c>
      <c r="GM48" s="28">
        <v>48865.4</v>
      </c>
      <c r="GN48" s="28">
        <v>448639.5</v>
      </c>
      <c r="GO48" s="28">
        <v>568018.30000000005</v>
      </c>
      <c r="GP48" s="28">
        <v>50075.9</v>
      </c>
      <c r="GQ48" s="28">
        <v>296729</v>
      </c>
      <c r="GR48" s="28">
        <v>3095.5</v>
      </c>
      <c r="GS48" s="28">
        <v>35263.800000000003</v>
      </c>
      <c r="GU48" s="26">
        <v>25.21</v>
      </c>
      <c r="GV48" s="26">
        <v>19.399999999999999</v>
      </c>
      <c r="GW48" s="26">
        <v>59.19</v>
      </c>
      <c r="GX48" s="26">
        <v>41.39</v>
      </c>
      <c r="GY48" s="26">
        <v>56.02</v>
      </c>
      <c r="GZ48" s="26">
        <v>54.81</v>
      </c>
      <c r="HA48" s="26">
        <v>25.58</v>
      </c>
      <c r="HB48" s="26">
        <v>34.549999999999997</v>
      </c>
      <c r="HC48" s="26">
        <v>17.55</v>
      </c>
      <c r="HD48" s="26">
        <v>8.66</v>
      </c>
      <c r="HE48" s="26">
        <v>12.39</v>
      </c>
      <c r="HF48" s="26">
        <v>9.02</v>
      </c>
      <c r="HG48" s="26">
        <v>2</v>
      </c>
      <c r="HI48" s="27">
        <f t="shared" si="34"/>
        <v>2.1503886267229929E-2</v>
      </c>
      <c r="HJ48" s="27">
        <f t="shared" si="34"/>
        <v>9.4050798497582831E-3</v>
      </c>
      <c r="HK48" s="27">
        <f t="shared" si="34"/>
        <v>1.4415579241315537E-2</v>
      </c>
      <c r="HL48" s="27">
        <f t="shared" si="34"/>
        <v>1.768450177260289E-2</v>
      </c>
      <c r="HM48" s="27">
        <f t="shared" si="34"/>
        <v>2.4015940480071954E-2</v>
      </c>
      <c r="HN48" s="27">
        <f t="shared" si="34"/>
        <v>3.7044777328246153E-2</v>
      </c>
      <c r="HO48" s="27">
        <f t="shared" si="34"/>
        <v>3.5358227499898032E-2</v>
      </c>
      <c r="HP48" s="27">
        <f t="shared" si="30"/>
        <v>1.1865148642366959E-2</v>
      </c>
      <c r="HQ48" s="27">
        <f t="shared" si="30"/>
        <v>1.0000346251530194E-2</v>
      </c>
      <c r="HR48" s="27">
        <f t="shared" si="30"/>
        <v>1.8988214415649549E-2</v>
      </c>
      <c r="HS48" s="27">
        <f t="shared" si="30"/>
        <v>9.1972278670993286E-3</v>
      </c>
      <c r="HT48" s="27">
        <f t="shared" si="30"/>
        <v>0.13587476695724787</v>
      </c>
      <c r="HU48" s="27">
        <f t="shared" si="30"/>
        <v>9.6593449992492062E-3</v>
      </c>
      <c r="HW48" s="27">
        <f t="shared" si="9"/>
        <v>4.6003263891484986E-2</v>
      </c>
      <c r="HX48" s="27">
        <f t="shared" si="10"/>
        <v>1.7770898376118276E-2</v>
      </c>
      <c r="HY48" s="27">
        <f t="shared" si="11"/>
        <v>2.4052393964134975E-2</v>
      </c>
      <c r="HZ48" s="27">
        <f t="shared" si="12"/>
        <v>2.5847667790836384E-2</v>
      </c>
      <c r="IA48" s="27">
        <f t="shared" si="13"/>
        <v>3.5329850040233854E-2</v>
      </c>
      <c r="IB48" s="27">
        <f t="shared" si="14"/>
        <v>4.7658106032788673E-2</v>
      </c>
      <c r="IC48" s="27">
        <f t="shared" si="15"/>
        <v>4.5654543347868337E-2</v>
      </c>
      <c r="ID48" s="27">
        <f t="shared" si="16"/>
        <v>1.9675975993637129E-2</v>
      </c>
      <c r="IE48" s="27">
        <f t="shared" si="17"/>
        <v>1.3992484475141048E-2</v>
      </c>
      <c r="IF48" s="27">
        <f t="shared" si="18"/>
        <v>2.5595543385863121E-2</v>
      </c>
      <c r="IG48" s="27">
        <f t="shared" si="19"/>
        <v>1.107898068870785E-2</v>
      </c>
      <c r="IH48" s="27"/>
      <c r="II48" s="27"/>
      <c r="IK48" s="27">
        <f t="shared" si="26"/>
        <v>2.6314220148479627E-3</v>
      </c>
      <c r="IL48" s="27">
        <f t="shared" si="26"/>
        <v>7.084012188689261E-3</v>
      </c>
      <c r="IM48" s="27">
        <f t="shared" si="26"/>
        <v>4.3442795919538223E-2</v>
      </c>
      <c r="IN48" s="27">
        <f t="shared" si="26"/>
        <v>0.57074882444725894</v>
      </c>
      <c r="IO48" s="27">
        <f t="shared" si="26"/>
        <v>0.43109170572256827</v>
      </c>
      <c r="IP48" s="27">
        <f t="shared" si="26"/>
        <v>4.3072232811194617E-3</v>
      </c>
      <c r="IQ48" s="27">
        <f t="shared" si="26"/>
        <v>3.1939576570901837E-2</v>
      </c>
      <c r="IR48" s="27">
        <f t="shared" si="26"/>
        <v>4.8254859079634197E-3</v>
      </c>
      <c r="IS48" s="27">
        <f t="shared" si="26"/>
        <v>1.1316487405847727E-2</v>
      </c>
      <c r="IT48" s="27">
        <f t="shared" si="26"/>
        <v>2.8427090238000143E-2</v>
      </c>
      <c r="IU48" s="27">
        <f t="shared" si="26"/>
        <v>0.44971252761390423</v>
      </c>
      <c r="IV48" s="27">
        <f t="shared" si="26"/>
        <v>0.12309151951482886</v>
      </c>
      <c r="IW48" s="27">
        <f t="shared" si="26"/>
        <v>2.7750119399577208E-2</v>
      </c>
    </row>
    <row r="49" spans="1:257">
      <c r="A49" s="21">
        <v>47</v>
      </c>
      <c r="B49" s="19" t="s">
        <v>173</v>
      </c>
      <c r="C49" s="22" t="s">
        <v>175</v>
      </c>
      <c r="D49" s="19">
        <v>3</v>
      </c>
      <c r="E49" s="19">
        <v>2</v>
      </c>
      <c r="G49" s="23">
        <v>41218</v>
      </c>
      <c r="H49" s="24">
        <v>0.80577546296296287</v>
      </c>
      <c r="I49" s="24"/>
      <c r="J49" s="25">
        <v>29.219000000000001</v>
      </c>
      <c r="K49" s="25">
        <v>-46.354999999999997</v>
      </c>
      <c r="L49" s="25">
        <v>10.454000000000001</v>
      </c>
      <c r="M49" s="26"/>
      <c r="O49" s="26">
        <v>48.406846180000002</v>
      </c>
      <c r="P49" s="26">
        <v>3.16862442</v>
      </c>
      <c r="Q49" s="26">
        <v>0.25861594999999998</v>
      </c>
      <c r="R49" s="26">
        <v>2.9231200000000004E-3</v>
      </c>
      <c r="S49" s="26">
        <v>3.2364419999999998E-2</v>
      </c>
      <c r="T49" s="26">
        <v>35.674644999999998</v>
      </c>
      <c r="U49" s="26">
        <v>0.96971372999999994</v>
      </c>
      <c r="V49" s="26">
        <v>7.8999982800000002</v>
      </c>
      <c r="W49" s="26">
        <v>0.85631039999999992</v>
      </c>
      <c r="X49" s="26">
        <v>0.69285657999999994</v>
      </c>
      <c r="Y49" s="26">
        <v>1.3250710000000001E-2</v>
      </c>
      <c r="Z49" s="26">
        <v>0.53400000000000003</v>
      </c>
      <c r="AA49" s="26">
        <v>0.20500000000000002</v>
      </c>
      <c r="AB49" s="26">
        <f t="shared" si="21"/>
        <v>98.715148790000001</v>
      </c>
      <c r="AC49" s="26">
        <f t="shared" si="22"/>
        <v>0.22485260864072765</v>
      </c>
      <c r="AD49" s="26">
        <f t="shared" si="6"/>
        <v>4.6256431013279482E-2</v>
      </c>
      <c r="AE49" s="26">
        <f t="shared" si="7"/>
        <v>98.444039750345993</v>
      </c>
      <c r="AG49" s="25">
        <v>85.424000000000007</v>
      </c>
      <c r="AH49" s="25">
        <v>7.149</v>
      </c>
      <c r="AI49" s="25">
        <v>0.24979999999999999</v>
      </c>
      <c r="AJ49" s="25">
        <v>6.0000000000000001E-3</v>
      </c>
      <c r="AK49" s="25">
        <v>3.9300000000000002E-2</v>
      </c>
      <c r="AL49" s="25">
        <v>47.802</v>
      </c>
      <c r="AM49" s="25">
        <v>2.8595999999999999</v>
      </c>
      <c r="AN49" s="25">
        <v>10.414</v>
      </c>
      <c r="AO49" s="25">
        <v>3.5939000000000001</v>
      </c>
      <c r="AP49" s="25">
        <v>4.2202999999999999</v>
      </c>
      <c r="AQ49" s="25">
        <v>9.5899999999999999E-2</v>
      </c>
      <c r="AR49" s="25">
        <v>6.6082999999999998</v>
      </c>
      <c r="AS49" s="25">
        <v>10.5055</v>
      </c>
      <c r="AU49" s="26">
        <v>46.068399999999997</v>
      </c>
      <c r="AV49" s="26">
        <v>2.6200999999999999</v>
      </c>
      <c r="AW49" s="26">
        <v>0.2467</v>
      </c>
      <c r="AX49" s="26">
        <v>3.5999999999999999E-3</v>
      </c>
      <c r="AY49" s="26">
        <v>3.2399999999999998E-2</v>
      </c>
      <c r="AZ49" s="26">
        <v>33.705199999999998</v>
      </c>
      <c r="BA49" s="26">
        <v>0.94450000000000001</v>
      </c>
      <c r="BB49" s="26">
        <v>5.9661999999999997</v>
      </c>
      <c r="BC49" s="26">
        <v>0.88249999999999995</v>
      </c>
      <c r="BD49" s="26">
        <v>0.49249999999999999</v>
      </c>
      <c r="BE49" s="26">
        <v>1.43E-2</v>
      </c>
      <c r="BF49" s="26">
        <v>0.59609999999999996</v>
      </c>
      <c r="BG49" s="26">
        <v>0.21010000000000001</v>
      </c>
      <c r="BI49" s="27">
        <f t="shared" si="31"/>
        <v>1.0507603081504895</v>
      </c>
      <c r="BJ49" s="27">
        <f t="shared" si="31"/>
        <v>1.2093524750963704</v>
      </c>
      <c r="BK49" s="27">
        <f t="shared" si="31"/>
        <v>1.0483013781921362</v>
      </c>
      <c r="BL49" s="27">
        <f t="shared" si="31"/>
        <v>0.81197777777777791</v>
      </c>
      <c r="BM49" s="27">
        <f t="shared" si="31"/>
        <v>0.99890185185185187</v>
      </c>
      <c r="BN49" s="27">
        <f t="shared" si="31"/>
        <v>1.0584314883163428</v>
      </c>
      <c r="BO49" s="27">
        <f t="shared" si="27"/>
        <v>1.0266953202752778</v>
      </c>
      <c r="BP49" s="27">
        <f t="shared" si="27"/>
        <v>1.3241256209982906</v>
      </c>
      <c r="BQ49" s="27">
        <f t="shared" si="27"/>
        <v>0.97032339943342771</v>
      </c>
      <c r="BR49" s="27">
        <f t="shared" si="27"/>
        <v>1.4068153908629442</v>
      </c>
      <c r="BS49" s="27">
        <f t="shared" si="27"/>
        <v>0.92662307692307699</v>
      </c>
      <c r="BT49" s="27">
        <f t="shared" si="27"/>
        <v>0.89582284851534988</v>
      </c>
      <c r="BU49" s="27">
        <f t="shared" si="27"/>
        <v>0.9757258448357925</v>
      </c>
      <c r="BW49" s="19">
        <v>478981.1</v>
      </c>
      <c r="BX49" s="19">
        <v>27623.599999999999</v>
      </c>
      <c r="BY49" s="19">
        <v>4756.1000000000004</v>
      </c>
      <c r="BZ49" s="19">
        <v>10</v>
      </c>
      <c r="CA49" s="19">
        <v>59.7</v>
      </c>
      <c r="CB49" s="19">
        <v>60202.5</v>
      </c>
      <c r="CC49" s="19">
        <v>1397.3</v>
      </c>
      <c r="CD49" s="19">
        <v>46720.9</v>
      </c>
      <c r="CE49" s="19">
        <v>20414.900000000001</v>
      </c>
      <c r="CF49" s="19">
        <v>2114.1999999999998</v>
      </c>
      <c r="CG49" s="19">
        <v>285.39999999999998</v>
      </c>
      <c r="CH49" s="19">
        <v>205.8</v>
      </c>
      <c r="CI49" s="19">
        <v>3703.9</v>
      </c>
      <c r="CK49" s="19">
        <f t="shared" si="32"/>
        <v>482329.47142857139</v>
      </c>
      <c r="CL49" s="19">
        <f t="shared" si="32"/>
        <v>28781.988235294117</v>
      </c>
      <c r="CM49" s="19">
        <f t="shared" si="32"/>
        <v>11227.91489361702</v>
      </c>
      <c r="CN49" s="19">
        <f t="shared" si="32"/>
        <v>303.70000000000005</v>
      </c>
      <c r="CO49" s="19">
        <f t="shared" si="32"/>
        <v>267.62978723404257</v>
      </c>
      <c r="CP49" s="19">
        <f t="shared" si="32"/>
        <v>60590.34912280702</v>
      </c>
      <c r="CQ49" s="19">
        <f t="shared" si="32"/>
        <v>1611.3999999999999</v>
      </c>
      <c r="CR49" s="19">
        <f t="shared" si="28"/>
        <v>47388</v>
      </c>
      <c r="CS49" s="19">
        <f t="shared" si="28"/>
        <v>24230.050000000003</v>
      </c>
      <c r="CT49" s="19">
        <f t="shared" si="28"/>
        <v>2441.1</v>
      </c>
      <c r="CU49" s="19">
        <f t="shared" si="28"/>
        <v>1988.9619047619049</v>
      </c>
      <c r="CV49" s="19">
        <f t="shared" si="28"/>
        <v>340.36666666666667</v>
      </c>
      <c r="CW49" s="19">
        <f t="shared" si="28"/>
        <v>4805.8</v>
      </c>
      <c r="CY49" s="19">
        <v>4022.6</v>
      </c>
      <c r="CZ49" s="19">
        <v>1281.0999999999999</v>
      </c>
      <c r="DA49" s="19">
        <v>6737.5</v>
      </c>
      <c r="DB49" s="19">
        <v>305.3</v>
      </c>
      <c r="DC49" s="19">
        <v>215.7</v>
      </c>
      <c r="DD49" s="19">
        <v>361.8</v>
      </c>
      <c r="DE49" s="19">
        <v>239</v>
      </c>
      <c r="DF49" s="19">
        <v>813.1</v>
      </c>
      <c r="DG49" s="19">
        <v>4045.8</v>
      </c>
      <c r="DH49" s="19">
        <v>411.5</v>
      </c>
      <c r="DI49" s="19">
        <v>1828.7</v>
      </c>
      <c r="DJ49" s="19">
        <v>165.9</v>
      </c>
      <c r="DK49" s="19">
        <v>1211.4000000000001</v>
      </c>
      <c r="DM49" s="19">
        <v>2449.4</v>
      </c>
      <c r="DN49" s="19">
        <v>1009</v>
      </c>
      <c r="DO49" s="19">
        <v>6169.9</v>
      </c>
      <c r="DP49" s="19">
        <v>282.10000000000002</v>
      </c>
      <c r="DQ49" s="19">
        <v>199.1</v>
      </c>
      <c r="DR49" s="19">
        <v>408.2</v>
      </c>
      <c r="DS49" s="19">
        <v>189.2</v>
      </c>
      <c r="DT49" s="19">
        <v>521.1</v>
      </c>
      <c r="DU49" s="19">
        <v>3584.5</v>
      </c>
      <c r="DV49" s="19">
        <v>242.3</v>
      </c>
      <c r="DW49" s="19">
        <v>1589.8</v>
      </c>
      <c r="DX49" s="19">
        <v>109.5</v>
      </c>
      <c r="DY49" s="19">
        <v>992.4</v>
      </c>
      <c r="EA49" s="19">
        <f t="shared" si="33"/>
        <v>3348.3714285714286</v>
      </c>
      <c r="EB49" s="19">
        <f t="shared" si="33"/>
        <v>1158.3882352941175</v>
      </c>
      <c r="EC49" s="19">
        <f t="shared" si="33"/>
        <v>6471.814893617021</v>
      </c>
      <c r="ED49" s="19">
        <f t="shared" si="33"/>
        <v>293.70000000000005</v>
      </c>
      <c r="EE49" s="19">
        <f t="shared" si="33"/>
        <v>207.92978723404255</v>
      </c>
      <c r="EF49" s="19">
        <f t="shared" si="33"/>
        <v>387.84912280701752</v>
      </c>
      <c r="EG49" s="19">
        <f t="shared" si="33"/>
        <v>214.1</v>
      </c>
      <c r="EH49" s="19">
        <f t="shared" si="29"/>
        <v>667.1</v>
      </c>
      <c r="EI49" s="19">
        <f t="shared" si="29"/>
        <v>3815.15</v>
      </c>
      <c r="EJ49" s="19">
        <f t="shared" si="29"/>
        <v>326.89999999999998</v>
      </c>
      <c r="EK49" s="19">
        <f t="shared" si="29"/>
        <v>1703.5619047619048</v>
      </c>
      <c r="EL49" s="19">
        <f t="shared" si="29"/>
        <v>134.56666666666666</v>
      </c>
      <c r="EM49" s="19">
        <f t="shared" si="29"/>
        <v>1101.9000000000001</v>
      </c>
      <c r="EO49" s="26">
        <v>30.13</v>
      </c>
      <c r="EQ49" s="19">
        <v>10</v>
      </c>
      <c r="ER49" s="19">
        <v>30</v>
      </c>
      <c r="ES49" s="19">
        <v>20</v>
      </c>
      <c r="ET49" s="19">
        <v>50</v>
      </c>
      <c r="EU49" s="19">
        <v>30</v>
      </c>
      <c r="EV49" s="19">
        <v>30</v>
      </c>
      <c r="EW49" s="19">
        <v>30</v>
      </c>
      <c r="EX49" s="19">
        <v>30</v>
      </c>
      <c r="EY49" s="19">
        <v>20</v>
      </c>
      <c r="EZ49" s="19">
        <v>30</v>
      </c>
      <c r="FA49" s="19">
        <v>20</v>
      </c>
      <c r="FB49" s="19">
        <v>30</v>
      </c>
      <c r="FC49" s="19">
        <v>20</v>
      </c>
      <c r="FE49" s="25">
        <v>2.1</v>
      </c>
      <c r="FF49" s="25">
        <v>2.2999999999999998</v>
      </c>
      <c r="FG49" s="25">
        <v>2.2000000000000002</v>
      </c>
      <c r="FH49" s="25">
        <v>2.8</v>
      </c>
      <c r="FI49" s="25">
        <v>2.2000000000000002</v>
      </c>
      <c r="FJ49" s="25">
        <v>3.2</v>
      </c>
      <c r="FK49" s="25">
        <v>2.5</v>
      </c>
      <c r="FL49" s="25">
        <v>2.8</v>
      </c>
      <c r="FM49" s="25">
        <v>2.2000000000000002</v>
      </c>
      <c r="FN49" s="25">
        <v>2.8</v>
      </c>
      <c r="FO49" s="25">
        <v>2.2000000000000002</v>
      </c>
      <c r="FP49" s="25">
        <v>3.5</v>
      </c>
      <c r="FQ49" s="25">
        <v>2.2000000000000002</v>
      </c>
      <c r="FR49" s="25"/>
      <c r="FS49" s="25">
        <v>2.8</v>
      </c>
      <c r="FT49" s="25">
        <v>2.8</v>
      </c>
      <c r="FU49" s="25">
        <v>2.5</v>
      </c>
      <c r="FV49" s="25">
        <v>2.8</v>
      </c>
      <c r="FW49" s="25">
        <v>2.5</v>
      </c>
      <c r="FX49" s="25">
        <v>2.5</v>
      </c>
      <c r="FY49" s="25">
        <v>2.5</v>
      </c>
      <c r="FZ49" s="25">
        <v>2.8</v>
      </c>
      <c r="GA49" s="25">
        <v>2.2000000000000002</v>
      </c>
      <c r="GB49" s="25">
        <v>2.8</v>
      </c>
      <c r="GC49" s="25">
        <v>2</v>
      </c>
      <c r="GD49" s="25">
        <v>2.8</v>
      </c>
      <c r="GE49" s="25">
        <v>2.2000000000000002</v>
      </c>
      <c r="GG49" s="28">
        <v>560706</v>
      </c>
      <c r="GH49" s="28">
        <v>386426.8</v>
      </c>
      <c r="GI49" s="28">
        <v>1904278.9</v>
      </c>
      <c r="GJ49" s="28">
        <v>136666</v>
      </c>
      <c r="GK49" s="28">
        <v>151055.4</v>
      </c>
      <c r="GL49" s="28">
        <v>125939.4</v>
      </c>
      <c r="GM49" s="28">
        <v>48865.4</v>
      </c>
      <c r="GN49" s="28">
        <v>448639.5</v>
      </c>
      <c r="GO49" s="28">
        <v>568018.30000000005</v>
      </c>
      <c r="GP49" s="28">
        <v>50075.9</v>
      </c>
      <c r="GQ49" s="28">
        <v>296729</v>
      </c>
      <c r="GR49" s="28">
        <v>3095.5</v>
      </c>
      <c r="GS49" s="28">
        <v>35263.800000000003</v>
      </c>
      <c r="GU49" s="26">
        <v>25.21</v>
      </c>
      <c r="GV49" s="26">
        <v>19.399999999999999</v>
      </c>
      <c r="GW49" s="26">
        <v>59.19</v>
      </c>
      <c r="GX49" s="26">
        <v>41.39</v>
      </c>
      <c r="GY49" s="26">
        <v>56.02</v>
      </c>
      <c r="GZ49" s="26">
        <v>54.81</v>
      </c>
      <c r="HA49" s="26">
        <v>25.58</v>
      </c>
      <c r="HB49" s="26">
        <v>34.549999999999997</v>
      </c>
      <c r="HC49" s="26">
        <v>17.55</v>
      </c>
      <c r="HD49" s="26">
        <v>8.66</v>
      </c>
      <c r="HE49" s="26">
        <v>12.39</v>
      </c>
      <c r="HF49" s="26">
        <v>9.02</v>
      </c>
      <c r="HG49" s="26">
        <v>2</v>
      </c>
      <c r="HI49" s="27">
        <f t="shared" si="34"/>
        <v>2.1129771565638791E-2</v>
      </c>
      <c r="HJ49" s="27">
        <f t="shared" si="34"/>
        <v>9.221265310881804E-3</v>
      </c>
      <c r="HK49" s="27">
        <f t="shared" si="34"/>
        <v>1.4326452818532447E-2</v>
      </c>
      <c r="HL49" s="27">
        <f t="shared" si="34"/>
        <v>1.4567423441412139E-2</v>
      </c>
      <c r="HM49" s="27">
        <f t="shared" si="34"/>
        <v>2.3837685268446696E-2</v>
      </c>
      <c r="HN49" s="27">
        <f t="shared" si="34"/>
        <v>4.0482600239739742E-2</v>
      </c>
      <c r="HO49" s="27">
        <f t="shared" si="34"/>
        <v>3.5093368559623916E-2</v>
      </c>
      <c r="HP49" s="27">
        <f t="shared" si="30"/>
        <v>1.1753068366853419E-2</v>
      </c>
      <c r="HQ49" s="27">
        <f t="shared" si="30"/>
        <v>1.0120659074026714E-2</v>
      </c>
      <c r="HR49" s="27">
        <f t="shared" si="30"/>
        <v>1.9629523578807536E-2</v>
      </c>
      <c r="HS49" s="27">
        <f t="shared" si="30"/>
        <v>8.728006760583544E-3</v>
      </c>
      <c r="HT49" s="27">
        <f t="shared" si="30"/>
        <v>0.13512716681494355</v>
      </c>
      <c r="HU49" s="27">
        <f t="shared" si="30"/>
        <v>1.0039717090979731E-2</v>
      </c>
      <c r="HW49" s="27">
        <f t="shared" si="9"/>
        <v>4.5202920310371063E-2</v>
      </c>
      <c r="HX49" s="27">
        <f t="shared" si="10"/>
        <v>1.742358080491117E-2</v>
      </c>
      <c r="HY49" s="27">
        <f t="shared" si="11"/>
        <v>2.3903686527721388E-2</v>
      </c>
      <c r="HZ49" s="27">
        <f t="shared" si="12"/>
        <v>2.1291746101967983E-2</v>
      </c>
      <c r="IA49" s="27">
        <f t="shared" si="13"/>
        <v>3.5067618798411936E-2</v>
      </c>
      <c r="IB49" s="27">
        <f t="shared" si="14"/>
        <v>5.2080865208425177E-2</v>
      </c>
      <c r="IC49" s="27">
        <f t="shared" si="15"/>
        <v>4.5312557484186396E-2</v>
      </c>
      <c r="ID49" s="27">
        <f t="shared" si="16"/>
        <v>1.9490113272753025E-2</v>
      </c>
      <c r="IE49" s="27">
        <f t="shared" si="17"/>
        <v>1.4160826176378179E-2</v>
      </c>
      <c r="IF49" s="27">
        <f t="shared" si="18"/>
        <v>2.6460008898525192E-2</v>
      </c>
      <c r="IG49" s="27">
        <f t="shared" si="19"/>
        <v>1.0513756943798936E-2</v>
      </c>
      <c r="IH49" s="27"/>
      <c r="II49" s="27"/>
      <c r="IK49" s="27">
        <f t="shared" si="26"/>
        <v>2.6506732945584233E-3</v>
      </c>
      <c r="IL49" s="27">
        <f t="shared" si="26"/>
        <v>6.5885243992128226E-3</v>
      </c>
      <c r="IM49" s="27">
        <f t="shared" si="26"/>
        <v>3.6034439990919258E-2</v>
      </c>
      <c r="IN49" s="27">
        <f t="shared" si="26"/>
        <v>1.9913520300040524</v>
      </c>
      <c r="IO49" s="27">
        <f t="shared" si="26"/>
        <v>0.38420935977622606</v>
      </c>
      <c r="IP49" s="27">
        <f t="shared" si="26"/>
        <v>4.314322186558168E-3</v>
      </c>
      <c r="IQ49" s="27">
        <f t="shared" si="26"/>
        <v>3.2161853280527238E-2</v>
      </c>
      <c r="IR49" s="27">
        <f t="shared" si="26"/>
        <v>4.935127182868356E-3</v>
      </c>
      <c r="IS49" s="27">
        <f t="shared" si="26"/>
        <v>1.0567383049492266E-2</v>
      </c>
      <c r="IT49" s="27">
        <f t="shared" si="26"/>
        <v>2.6174402780963946E-2</v>
      </c>
      <c r="IU49" s="27">
        <f t="shared" si="26"/>
        <v>0.27427935514022972</v>
      </c>
      <c r="IV49" s="27">
        <f t="shared" si="26"/>
        <v>0.11138091010787801</v>
      </c>
      <c r="IW49" s="27">
        <f t="shared" si="26"/>
        <v>2.6732242989455885E-2</v>
      </c>
    </row>
    <row r="50" spans="1:257">
      <c r="A50" s="21">
        <v>48</v>
      </c>
      <c r="B50" s="19" t="s">
        <v>173</v>
      </c>
      <c r="C50" s="22" t="s">
        <v>175</v>
      </c>
      <c r="D50" s="19">
        <v>3</v>
      </c>
      <c r="E50" s="19">
        <v>3</v>
      </c>
      <c r="G50" s="23">
        <v>41218</v>
      </c>
      <c r="H50" s="24">
        <v>0.80879629629629635</v>
      </c>
      <c r="I50" s="24"/>
      <c r="J50" s="25">
        <v>29.227</v>
      </c>
      <c r="K50" s="25">
        <v>-46.348999999999997</v>
      </c>
      <c r="L50" s="25">
        <v>10.454000000000001</v>
      </c>
      <c r="M50" s="26"/>
      <c r="O50" s="26">
        <v>47.709421340000006</v>
      </c>
      <c r="P50" s="26">
        <v>3.9810922199999998</v>
      </c>
      <c r="Q50" s="26">
        <v>0.33369799999999999</v>
      </c>
      <c r="R50" s="26">
        <v>0</v>
      </c>
      <c r="S50" s="26">
        <v>6.0315509999999996E-2</v>
      </c>
      <c r="T50" s="26">
        <v>35.457226500000004</v>
      </c>
      <c r="U50" s="26">
        <v>1.00457694</v>
      </c>
      <c r="V50" s="26">
        <v>7.6015096799999995</v>
      </c>
      <c r="W50" s="26">
        <v>0.99623039999999985</v>
      </c>
      <c r="X50" s="26">
        <v>0.83034951999999995</v>
      </c>
      <c r="Y50" s="26">
        <v>9.6368800000000004E-3</v>
      </c>
      <c r="Z50" s="26">
        <v>0.57899999999999996</v>
      </c>
      <c r="AA50" s="26">
        <v>0.24099999999999999</v>
      </c>
      <c r="AB50" s="26">
        <f t="shared" si="21"/>
        <v>98.804056990000007</v>
      </c>
      <c r="AC50" s="26">
        <f t="shared" si="22"/>
        <v>0.24380086217786759</v>
      </c>
      <c r="AD50" s="26">
        <f t="shared" si="6"/>
        <v>5.4379511581465138E-2</v>
      </c>
      <c r="AE50" s="26">
        <f t="shared" si="7"/>
        <v>98.505876616240684</v>
      </c>
      <c r="AG50" s="25">
        <v>84.025999999999996</v>
      </c>
      <c r="AH50" s="25">
        <v>9.0020000000000007</v>
      </c>
      <c r="AI50" s="25">
        <v>0.32200000000000001</v>
      </c>
      <c r="AJ50" s="25">
        <v>-2.1000000000000001E-2</v>
      </c>
      <c r="AK50" s="25">
        <v>7.2900000000000006E-2</v>
      </c>
      <c r="AL50" s="25">
        <v>47.514000000000003</v>
      </c>
      <c r="AM50" s="25">
        <v>2.9628000000000001</v>
      </c>
      <c r="AN50" s="25">
        <v>10.02</v>
      </c>
      <c r="AO50" s="25">
        <v>4.1798999999999999</v>
      </c>
      <c r="AP50" s="25">
        <v>5.0670999999999999</v>
      </c>
      <c r="AQ50" s="25">
        <v>6.5500000000000003E-2</v>
      </c>
      <c r="AR50" s="25">
        <v>7.1578999999999997</v>
      </c>
      <c r="AS50" s="25">
        <v>12.3797</v>
      </c>
      <c r="AU50" s="26">
        <v>45.314500000000002</v>
      </c>
      <c r="AV50" s="26">
        <v>3.2991999999999999</v>
      </c>
      <c r="AW50" s="26">
        <v>0.318</v>
      </c>
      <c r="AX50" s="26">
        <v>-1.2699999999999999E-2</v>
      </c>
      <c r="AY50" s="26">
        <v>6.0100000000000001E-2</v>
      </c>
      <c r="AZ50" s="26">
        <v>33.502099999999999</v>
      </c>
      <c r="BA50" s="26">
        <v>0.97860000000000003</v>
      </c>
      <c r="BB50" s="26">
        <v>5.7404999999999999</v>
      </c>
      <c r="BC50" s="26">
        <v>1.0264</v>
      </c>
      <c r="BD50" s="26">
        <v>0.59130000000000005</v>
      </c>
      <c r="BE50" s="26">
        <v>9.7999999999999997E-3</v>
      </c>
      <c r="BF50" s="26">
        <v>0.64559999999999995</v>
      </c>
      <c r="BG50" s="26">
        <v>0.24759999999999999</v>
      </c>
      <c r="BI50" s="27">
        <f t="shared" si="31"/>
        <v>1.0528511037305941</v>
      </c>
      <c r="BJ50" s="27">
        <f t="shared" si="31"/>
        <v>1.2066841112997091</v>
      </c>
      <c r="BK50" s="27">
        <f t="shared" si="31"/>
        <v>1.0493647798742138</v>
      </c>
      <c r="BL50" s="27">
        <f t="shared" si="31"/>
        <v>0</v>
      </c>
      <c r="BM50" s="27">
        <f t="shared" si="31"/>
        <v>1.0035858569051579</v>
      </c>
      <c r="BN50" s="27">
        <f t="shared" si="31"/>
        <v>1.0583583267914551</v>
      </c>
      <c r="BO50" s="27">
        <f t="shared" si="27"/>
        <v>1.0265450030656038</v>
      </c>
      <c r="BP50" s="27">
        <f t="shared" si="27"/>
        <v>1.3241894747844263</v>
      </c>
      <c r="BQ50" s="27">
        <f t="shared" si="27"/>
        <v>0.97060639127045978</v>
      </c>
      <c r="BR50" s="27">
        <f t="shared" si="27"/>
        <v>1.404277896161001</v>
      </c>
      <c r="BS50" s="27">
        <f t="shared" si="27"/>
        <v>0.98335510204081644</v>
      </c>
      <c r="BT50" s="27">
        <f t="shared" si="27"/>
        <v>0.89684014869888473</v>
      </c>
      <c r="BU50" s="27">
        <f t="shared" si="27"/>
        <v>0.97334410339256872</v>
      </c>
      <c r="BW50" s="19">
        <v>471138</v>
      </c>
      <c r="BX50" s="19">
        <v>34784.300000000003</v>
      </c>
      <c r="BY50" s="19">
        <v>6131.4</v>
      </c>
      <c r="BZ50" s="19">
        <v>-23.2</v>
      </c>
      <c r="CA50" s="19">
        <v>112.8</v>
      </c>
      <c r="CB50" s="19">
        <v>59837.4</v>
      </c>
      <c r="CC50" s="19">
        <v>1446.6</v>
      </c>
      <c r="CD50" s="19">
        <v>44950.2</v>
      </c>
      <c r="CE50" s="19">
        <v>23742.5</v>
      </c>
      <c r="CF50" s="19">
        <v>2538.1999999999998</v>
      </c>
      <c r="CG50" s="19">
        <v>195.8</v>
      </c>
      <c r="CH50" s="19">
        <v>222.3</v>
      </c>
      <c r="CI50" s="19">
        <v>4366.3</v>
      </c>
      <c r="CK50" s="19">
        <f t="shared" si="32"/>
        <v>474483.3142857143</v>
      </c>
      <c r="CL50" s="19">
        <f t="shared" si="32"/>
        <v>35982.411764705888</v>
      </c>
      <c r="CM50" s="19">
        <f t="shared" si="32"/>
        <v>12630.959574468085</v>
      </c>
      <c r="CN50" s="19">
        <f t="shared" si="32"/>
        <v>328.5</v>
      </c>
      <c r="CO50" s="19">
        <f t="shared" si="32"/>
        <v>308.97446808510637</v>
      </c>
      <c r="CP50" s="19">
        <f t="shared" si="32"/>
        <v>60245.719298245618</v>
      </c>
      <c r="CQ50" s="19">
        <f t="shared" si="32"/>
        <v>1697.1499999999999</v>
      </c>
      <c r="CR50" s="19">
        <f t="shared" si="28"/>
        <v>45640.35</v>
      </c>
      <c r="CS50" s="19">
        <f t="shared" si="28"/>
        <v>27682.45</v>
      </c>
      <c r="CT50" s="19">
        <f t="shared" si="28"/>
        <v>2873.2999999999997</v>
      </c>
      <c r="CU50" s="19">
        <f t="shared" si="28"/>
        <v>2038.638095238095</v>
      </c>
      <c r="CV50" s="19">
        <f t="shared" si="28"/>
        <v>345.78888888888889</v>
      </c>
      <c r="CW50" s="19">
        <f t="shared" si="28"/>
        <v>5466.15</v>
      </c>
      <c r="CY50" s="19">
        <v>3928.3</v>
      </c>
      <c r="CZ50" s="19">
        <v>1323.8</v>
      </c>
      <c r="DA50" s="19">
        <v>6911.1</v>
      </c>
      <c r="DB50" s="19">
        <v>391.5</v>
      </c>
      <c r="DC50" s="19">
        <v>202.4</v>
      </c>
      <c r="DD50" s="19">
        <v>421.4</v>
      </c>
      <c r="DE50" s="19">
        <v>268.8</v>
      </c>
      <c r="DF50" s="19">
        <v>809.6</v>
      </c>
      <c r="DG50" s="19">
        <v>4124.1000000000004</v>
      </c>
      <c r="DH50" s="19">
        <v>374.9</v>
      </c>
      <c r="DI50" s="19">
        <v>1957.5</v>
      </c>
      <c r="DJ50" s="19">
        <v>116.1</v>
      </c>
      <c r="DK50" s="19">
        <v>1194.4000000000001</v>
      </c>
      <c r="DM50" s="19">
        <v>2568</v>
      </c>
      <c r="DN50" s="19">
        <v>1045.0999999999999</v>
      </c>
      <c r="DO50" s="19">
        <v>6031.9</v>
      </c>
      <c r="DP50" s="19">
        <v>311.89999999999998</v>
      </c>
      <c r="DQ50" s="19">
        <v>189.1</v>
      </c>
      <c r="DR50" s="19">
        <v>398.1</v>
      </c>
      <c r="DS50" s="19">
        <v>232.3</v>
      </c>
      <c r="DT50" s="19">
        <v>570.70000000000005</v>
      </c>
      <c r="DU50" s="19">
        <v>3755.8</v>
      </c>
      <c r="DV50" s="19">
        <v>295.3</v>
      </c>
      <c r="DW50" s="19">
        <v>1738.6</v>
      </c>
      <c r="DX50" s="19">
        <v>129.4</v>
      </c>
      <c r="DY50" s="19">
        <v>1005.3</v>
      </c>
      <c r="EA50" s="19">
        <f t="shared" si="33"/>
        <v>3345.3142857142857</v>
      </c>
      <c r="EB50" s="19">
        <f t="shared" si="33"/>
        <v>1198.1117647058823</v>
      </c>
      <c r="EC50" s="19">
        <f t="shared" si="33"/>
        <v>6499.559574468085</v>
      </c>
      <c r="ED50" s="19">
        <f t="shared" si="33"/>
        <v>351.7</v>
      </c>
      <c r="EE50" s="19">
        <f t="shared" si="33"/>
        <v>196.17446808510638</v>
      </c>
      <c r="EF50" s="19">
        <f t="shared" si="33"/>
        <v>408.31929824561405</v>
      </c>
      <c r="EG50" s="19">
        <f t="shared" si="33"/>
        <v>250.55</v>
      </c>
      <c r="EH50" s="19">
        <f t="shared" si="29"/>
        <v>690.15000000000009</v>
      </c>
      <c r="EI50" s="19">
        <f t="shared" si="29"/>
        <v>3939.9500000000003</v>
      </c>
      <c r="EJ50" s="19">
        <f t="shared" si="29"/>
        <v>335.1</v>
      </c>
      <c r="EK50" s="19">
        <f t="shared" si="29"/>
        <v>1842.8380952380951</v>
      </c>
      <c r="EL50" s="19">
        <f t="shared" si="29"/>
        <v>123.48888888888889</v>
      </c>
      <c r="EM50" s="19">
        <f t="shared" si="29"/>
        <v>1099.8499999999999</v>
      </c>
      <c r="EO50" s="26">
        <v>30.14</v>
      </c>
      <c r="EQ50" s="19">
        <v>10</v>
      </c>
      <c r="ER50" s="19">
        <v>30</v>
      </c>
      <c r="ES50" s="19">
        <v>20</v>
      </c>
      <c r="ET50" s="19">
        <v>50</v>
      </c>
      <c r="EU50" s="19">
        <v>30</v>
      </c>
      <c r="EV50" s="19">
        <v>30</v>
      </c>
      <c r="EW50" s="19">
        <v>30</v>
      </c>
      <c r="EX50" s="19">
        <v>30</v>
      </c>
      <c r="EY50" s="19">
        <v>20</v>
      </c>
      <c r="EZ50" s="19">
        <v>30</v>
      </c>
      <c r="FA50" s="19">
        <v>20</v>
      </c>
      <c r="FB50" s="19">
        <v>30</v>
      </c>
      <c r="FC50" s="19">
        <v>20</v>
      </c>
      <c r="FE50" s="25">
        <v>2.1</v>
      </c>
      <c r="FF50" s="25">
        <v>2.2999999999999998</v>
      </c>
      <c r="FG50" s="25">
        <v>2.2000000000000002</v>
      </c>
      <c r="FH50" s="25">
        <v>2.8</v>
      </c>
      <c r="FI50" s="25">
        <v>2.2000000000000002</v>
      </c>
      <c r="FJ50" s="25">
        <v>3.2</v>
      </c>
      <c r="FK50" s="25">
        <v>2.5</v>
      </c>
      <c r="FL50" s="25">
        <v>2.8</v>
      </c>
      <c r="FM50" s="25">
        <v>2.2000000000000002</v>
      </c>
      <c r="FN50" s="25">
        <v>2.8</v>
      </c>
      <c r="FO50" s="25">
        <v>2.2000000000000002</v>
      </c>
      <c r="FP50" s="25">
        <v>3.5</v>
      </c>
      <c r="FQ50" s="25">
        <v>2.2000000000000002</v>
      </c>
      <c r="FR50" s="25"/>
      <c r="FS50" s="25">
        <v>2.8</v>
      </c>
      <c r="FT50" s="25">
        <v>2.8</v>
      </c>
      <c r="FU50" s="25">
        <v>2.5</v>
      </c>
      <c r="FV50" s="25">
        <v>2.8</v>
      </c>
      <c r="FW50" s="25">
        <v>2.5</v>
      </c>
      <c r="FX50" s="25">
        <v>2.5</v>
      </c>
      <c r="FY50" s="25">
        <v>2.5</v>
      </c>
      <c r="FZ50" s="25">
        <v>2.8</v>
      </c>
      <c r="GA50" s="25">
        <v>2.2000000000000002</v>
      </c>
      <c r="GB50" s="25">
        <v>2.8</v>
      </c>
      <c r="GC50" s="25">
        <v>2</v>
      </c>
      <c r="GD50" s="25">
        <v>2.8</v>
      </c>
      <c r="GE50" s="25">
        <v>2.2000000000000002</v>
      </c>
      <c r="GG50" s="28">
        <v>560706</v>
      </c>
      <c r="GH50" s="28">
        <v>386426.8</v>
      </c>
      <c r="GI50" s="28">
        <v>1904278.9</v>
      </c>
      <c r="GJ50" s="28">
        <v>136666</v>
      </c>
      <c r="GK50" s="28">
        <v>151055.4</v>
      </c>
      <c r="GL50" s="28">
        <v>125939.4</v>
      </c>
      <c r="GM50" s="28">
        <v>48865.4</v>
      </c>
      <c r="GN50" s="28">
        <v>448639.5</v>
      </c>
      <c r="GO50" s="28">
        <v>568018.30000000005</v>
      </c>
      <c r="GP50" s="28">
        <v>50075.9</v>
      </c>
      <c r="GQ50" s="28">
        <v>296729</v>
      </c>
      <c r="GR50" s="28">
        <v>3095.5</v>
      </c>
      <c r="GS50" s="28">
        <v>35263.800000000003</v>
      </c>
      <c r="GU50" s="26">
        <v>25.21</v>
      </c>
      <c r="GV50" s="26">
        <v>19.399999999999999</v>
      </c>
      <c r="GW50" s="26">
        <v>59.19</v>
      </c>
      <c r="GX50" s="26">
        <v>41.39</v>
      </c>
      <c r="GY50" s="26">
        <v>56.02</v>
      </c>
      <c r="GZ50" s="26">
        <v>54.81</v>
      </c>
      <c r="HA50" s="26">
        <v>25.58</v>
      </c>
      <c r="HB50" s="26">
        <v>34.549999999999997</v>
      </c>
      <c r="HC50" s="26">
        <v>17.55</v>
      </c>
      <c r="HD50" s="26">
        <v>8.66</v>
      </c>
      <c r="HE50" s="26">
        <v>12.39</v>
      </c>
      <c r="HF50" s="26">
        <v>9.02</v>
      </c>
      <c r="HG50" s="26">
        <v>2</v>
      </c>
      <c r="HI50" s="27">
        <f t="shared" si="34"/>
        <v>2.1158637112763046E-2</v>
      </c>
      <c r="HJ50" s="27">
        <f t="shared" si="34"/>
        <v>9.3557962072231427E-3</v>
      </c>
      <c r="HK50" s="27">
        <f t="shared" si="34"/>
        <v>1.4369308322691276E-2</v>
      </c>
      <c r="HL50" s="27">
        <f t="shared" si="34"/>
        <v>0</v>
      </c>
      <c r="HM50" s="27">
        <f t="shared" si="34"/>
        <v>2.325876360436948E-2</v>
      </c>
      <c r="HN50" s="27">
        <f t="shared" si="34"/>
        <v>4.1527412090940921E-2</v>
      </c>
      <c r="HO50" s="27">
        <f t="shared" si="34"/>
        <v>3.7951441832639238E-2</v>
      </c>
      <c r="HP50" s="27">
        <f t="shared" si="30"/>
        <v>1.1952986327621136E-2</v>
      </c>
      <c r="HQ50" s="27">
        <f t="shared" si="30"/>
        <v>1.0286151718291878E-2</v>
      </c>
      <c r="HR50" s="27">
        <f t="shared" si="30"/>
        <v>1.9835054750905638E-2</v>
      </c>
      <c r="HS50" s="27">
        <f t="shared" si="30"/>
        <v>9.6319653206197505E-3</v>
      </c>
      <c r="HT50" s="27">
        <f t="shared" si="30"/>
        <v>0.12957126951203946</v>
      </c>
      <c r="HU50" s="27">
        <f t="shared" si="30"/>
        <v>1.0004229556474731E-2</v>
      </c>
      <c r="HW50" s="27">
        <f t="shared" si="9"/>
        <v>4.5264672375333985E-2</v>
      </c>
      <c r="HX50" s="27">
        <f t="shared" si="10"/>
        <v>1.7677776933548127E-2</v>
      </c>
      <c r="HY50" s="27">
        <f t="shared" si="11"/>
        <v>2.3975190936410394E-2</v>
      </c>
      <c r="HZ50" s="27">
        <f t="shared" si="12"/>
        <v>0</v>
      </c>
      <c r="IA50" s="27">
        <f t="shared" si="13"/>
        <v>3.4215967138387947E-2</v>
      </c>
      <c r="IB50" s="27">
        <f t="shared" si="14"/>
        <v>5.3425015654995495E-2</v>
      </c>
      <c r="IC50" s="27">
        <f t="shared" si="15"/>
        <v>4.9002901694303783E-2</v>
      </c>
      <c r="ID50" s="27">
        <f t="shared" si="16"/>
        <v>1.9821637227094131E-2</v>
      </c>
      <c r="IE50" s="27">
        <f t="shared" si="17"/>
        <v>1.4392383484233995E-2</v>
      </c>
      <c r="IF50" s="27">
        <f t="shared" si="18"/>
        <v>2.6737058752578272E-2</v>
      </c>
      <c r="IG50" s="27">
        <f t="shared" si="19"/>
        <v>1.1602665425218551E-2</v>
      </c>
      <c r="IH50" s="27"/>
      <c r="II50" s="27"/>
      <c r="IK50" s="27">
        <f t="shared" si="26"/>
        <v>2.6724914547589496E-3</v>
      </c>
      <c r="IL50" s="27">
        <f t="shared" si="26"/>
        <v>5.8296466380898162E-3</v>
      </c>
      <c r="IM50" s="27">
        <f t="shared" si="26"/>
        <v>2.9054747563427654E-2</v>
      </c>
      <c r="IN50" s="27">
        <f t="shared" si="26"/>
        <v>-0.91574320068709392</v>
      </c>
      <c r="IO50" s="27">
        <f t="shared" si="26"/>
        <v>0.20954069033190054</v>
      </c>
      <c r="IP50" s="27">
        <f t="shared" si="26"/>
        <v>4.3283751558403777E-3</v>
      </c>
      <c r="IQ50" s="27">
        <f t="shared" si="26"/>
        <v>3.2083395133782659E-2</v>
      </c>
      <c r="IR50" s="27">
        <f t="shared" si="26"/>
        <v>5.0358132224069636E-3</v>
      </c>
      <c r="IS50" s="27">
        <f t="shared" si="26"/>
        <v>9.6468237836922228E-3</v>
      </c>
      <c r="IT50" s="27">
        <f t="shared" si="26"/>
        <v>2.346854487108704E-2</v>
      </c>
      <c r="IU50" s="27">
        <f t="shared" si="26"/>
        <v>0.40982566660126374</v>
      </c>
      <c r="IV50" s="27">
        <f t="shared" si="26"/>
        <v>0.10248098252146082</v>
      </c>
      <c r="IW50" s="27">
        <f t="shared" si="26"/>
        <v>2.3902880784689294E-2</v>
      </c>
    </row>
    <row r="51" spans="1:257">
      <c r="A51" s="21">
        <v>49</v>
      </c>
      <c r="B51" s="19" t="s">
        <v>173</v>
      </c>
      <c r="C51" s="22" t="s">
        <v>175</v>
      </c>
      <c r="D51" s="19">
        <v>3</v>
      </c>
      <c r="E51" s="19">
        <v>4</v>
      </c>
      <c r="G51" s="23">
        <v>41218</v>
      </c>
      <c r="H51" s="24">
        <v>0.81180555555555556</v>
      </c>
      <c r="I51" s="24"/>
      <c r="J51" s="25">
        <v>29.231000000000002</v>
      </c>
      <c r="K51" s="25">
        <v>-46.338999999999999</v>
      </c>
      <c r="L51" s="25">
        <v>10.454000000000001</v>
      </c>
      <c r="M51" s="26"/>
      <c r="O51" s="26">
        <v>47.056922639999996</v>
      </c>
      <c r="P51" s="26">
        <v>4.7519918999999993</v>
      </c>
      <c r="Q51" s="26">
        <v>0.41879098999999997</v>
      </c>
      <c r="R51" s="26">
        <v>1.607716E-2</v>
      </c>
      <c r="S51" s="26">
        <v>6.9142169999999989E-2</v>
      </c>
      <c r="T51" s="26">
        <v>35.221797000000002</v>
      </c>
      <c r="U51" s="26">
        <v>0.99295586999999985</v>
      </c>
      <c r="V51" s="26">
        <v>7.3726684200000001</v>
      </c>
      <c r="W51" s="26">
        <v>1.0927751999999999</v>
      </c>
      <c r="X51" s="26">
        <v>1.0015417099999999</v>
      </c>
      <c r="Y51" s="26">
        <v>1.2046100000000001E-2</v>
      </c>
      <c r="Z51" s="26">
        <v>0.46899999999999997</v>
      </c>
      <c r="AA51" s="26">
        <v>0.26700000000000002</v>
      </c>
      <c r="AB51" s="26">
        <f t="shared" si="21"/>
        <v>98.74270915999999</v>
      </c>
      <c r="AC51" s="26">
        <f t="shared" si="22"/>
        <v>0.19748290908708099</v>
      </c>
      <c r="AD51" s="26">
        <f t="shared" si="6"/>
        <v>6.0246180880710348E-2</v>
      </c>
      <c r="AE51" s="26">
        <f t="shared" si="7"/>
        <v>98.484980070032194</v>
      </c>
      <c r="AG51" s="25">
        <v>82.703000000000003</v>
      </c>
      <c r="AH51" s="25">
        <v>10.757</v>
      </c>
      <c r="AI51" s="25">
        <v>0.4042</v>
      </c>
      <c r="AJ51" s="25">
        <v>2.58E-2</v>
      </c>
      <c r="AK51" s="25">
        <v>8.3299999999999999E-2</v>
      </c>
      <c r="AL51" s="25">
        <v>47.191000000000003</v>
      </c>
      <c r="AM51" s="25">
        <v>2.9266000000000001</v>
      </c>
      <c r="AN51" s="25">
        <v>9.7240000000000002</v>
      </c>
      <c r="AO51" s="25">
        <v>4.5869</v>
      </c>
      <c r="AP51" s="25">
        <v>6.1253000000000002</v>
      </c>
      <c r="AQ51" s="25">
        <v>8.7300000000000003E-2</v>
      </c>
      <c r="AR51" s="25">
        <v>5.7882999999999996</v>
      </c>
      <c r="AS51" s="25">
        <v>13.6974</v>
      </c>
      <c r="AU51" s="26">
        <v>44.600999999999999</v>
      </c>
      <c r="AV51" s="26">
        <v>3.9424000000000001</v>
      </c>
      <c r="AW51" s="26">
        <v>0.3992</v>
      </c>
      <c r="AX51" s="26">
        <v>1.5599999999999999E-2</v>
      </c>
      <c r="AY51" s="26">
        <v>6.8599999999999994E-2</v>
      </c>
      <c r="AZ51" s="26">
        <v>33.2744</v>
      </c>
      <c r="BA51" s="26">
        <v>0.9667</v>
      </c>
      <c r="BB51" s="26">
        <v>5.5709</v>
      </c>
      <c r="BC51" s="26">
        <v>1.1264000000000001</v>
      </c>
      <c r="BD51" s="26">
        <v>0.71479999999999999</v>
      </c>
      <c r="BE51" s="26">
        <v>1.2999999999999999E-2</v>
      </c>
      <c r="BF51" s="26">
        <v>0.52210000000000001</v>
      </c>
      <c r="BG51" s="26">
        <v>0.27400000000000002</v>
      </c>
      <c r="BI51" s="27">
        <f t="shared" si="31"/>
        <v>1.0550642954193852</v>
      </c>
      <c r="BJ51" s="27">
        <f t="shared" si="31"/>
        <v>1.2053550882711037</v>
      </c>
      <c r="BK51" s="27">
        <f t="shared" si="31"/>
        <v>1.0490756262525049</v>
      </c>
      <c r="BL51" s="27">
        <f t="shared" si="31"/>
        <v>1.0305871794871795</v>
      </c>
      <c r="BM51" s="27">
        <f t="shared" si="31"/>
        <v>1.0079033527696792</v>
      </c>
      <c r="BN51" s="27">
        <f t="shared" si="31"/>
        <v>1.0585253828769265</v>
      </c>
      <c r="BO51" s="27">
        <f t="shared" si="27"/>
        <v>1.0271603082652321</v>
      </c>
      <c r="BP51" s="27">
        <f t="shared" si="27"/>
        <v>1.3234250157066183</v>
      </c>
      <c r="BQ51" s="27">
        <f t="shared" si="27"/>
        <v>0.9701484374999999</v>
      </c>
      <c r="BR51" s="27">
        <f t="shared" si="27"/>
        <v>1.4011495663122551</v>
      </c>
      <c r="BS51" s="27">
        <f t="shared" si="27"/>
        <v>0.92662307692307699</v>
      </c>
      <c r="BT51" s="27">
        <f t="shared" si="27"/>
        <v>0.89829534571921077</v>
      </c>
      <c r="BU51" s="27">
        <f t="shared" si="27"/>
        <v>0.97445255474452552</v>
      </c>
      <c r="BW51" s="19">
        <v>463719.3</v>
      </c>
      <c r="BX51" s="19">
        <v>41566</v>
      </c>
      <c r="BY51" s="19">
        <v>7697.4</v>
      </c>
      <c r="BZ51" s="19">
        <v>39.799999999999997</v>
      </c>
      <c r="CA51" s="19">
        <v>126.1</v>
      </c>
      <c r="CB51" s="19">
        <v>59432.6</v>
      </c>
      <c r="CC51" s="19">
        <v>1430</v>
      </c>
      <c r="CD51" s="19">
        <v>43626.400000000001</v>
      </c>
      <c r="CE51" s="19">
        <v>26055.1</v>
      </c>
      <c r="CF51" s="19">
        <v>3065.7</v>
      </c>
      <c r="CG51" s="19">
        <v>258.8</v>
      </c>
      <c r="CH51" s="19">
        <v>179.2</v>
      </c>
      <c r="CI51" s="19">
        <v>4830.8</v>
      </c>
      <c r="CK51" s="19">
        <f t="shared" si="32"/>
        <v>467159.41428571427</v>
      </c>
      <c r="CL51" s="19">
        <f t="shared" si="32"/>
        <v>42774.613725490199</v>
      </c>
      <c r="CM51" s="19">
        <f t="shared" si="32"/>
        <v>14101.77234042553</v>
      </c>
      <c r="CN51" s="19">
        <f t="shared" si="32"/>
        <v>359.95</v>
      </c>
      <c r="CO51" s="19">
        <f t="shared" si="32"/>
        <v>348.76382978723404</v>
      </c>
      <c r="CP51" s="19">
        <f t="shared" si="32"/>
        <v>59751.505263157895</v>
      </c>
      <c r="CQ51" s="19">
        <f t="shared" si="32"/>
        <v>1668.9</v>
      </c>
      <c r="CR51" s="19">
        <f t="shared" si="28"/>
        <v>44314.85</v>
      </c>
      <c r="CS51" s="19">
        <f t="shared" si="28"/>
        <v>29955.25</v>
      </c>
      <c r="CT51" s="19">
        <f t="shared" si="28"/>
        <v>3385.8999999999996</v>
      </c>
      <c r="CU51" s="19">
        <f t="shared" si="28"/>
        <v>1993.7523809523809</v>
      </c>
      <c r="CV51" s="19">
        <f t="shared" si="28"/>
        <v>321.87777777777774</v>
      </c>
      <c r="CW51" s="19">
        <f t="shared" si="28"/>
        <v>5940.6</v>
      </c>
      <c r="CY51" s="19">
        <v>4313.2</v>
      </c>
      <c r="CZ51" s="19">
        <v>1400.1</v>
      </c>
      <c r="DA51" s="19">
        <v>6831.5</v>
      </c>
      <c r="DB51" s="19">
        <v>351.7</v>
      </c>
      <c r="DC51" s="19">
        <v>252.2</v>
      </c>
      <c r="DD51" s="19">
        <v>315.2</v>
      </c>
      <c r="DE51" s="19">
        <v>258.8</v>
      </c>
      <c r="DF51" s="19">
        <v>842.7</v>
      </c>
      <c r="DG51" s="19">
        <v>4071</v>
      </c>
      <c r="DH51" s="19">
        <v>368.3</v>
      </c>
      <c r="DI51" s="19">
        <v>1668.9</v>
      </c>
      <c r="DJ51" s="19">
        <v>175.9</v>
      </c>
      <c r="DK51" s="19">
        <v>1197.7</v>
      </c>
      <c r="DM51" s="19">
        <v>2276</v>
      </c>
      <c r="DN51" s="19">
        <v>975.5</v>
      </c>
      <c r="DO51" s="19">
        <v>5919</v>
      </c>
      <c r="DP51" s="19">
        <v>288.60000000000002</v>
      </c>
      <c r="DQ51" s="19">
        <v>189.1</v>
      </c>
      <c r="DR51" s="19">
        <v>321.8</v>
      </c>
      <c r="DS51" s="19">
        <v>219</v>
      </c>
      <c r="DT51" s="19">
        <v>534.20000000000005</v>
      </c>
      <c r="DU51" s="19">
        <v>3729.3</v>
      </c>
      <c r="DV51" s="19">
        <v>272.10000000000002</v>
      </c>
      <c r="DW51" s="19">
        <v>1795</v>
      </c>
      <c r="DX51" s="19">
        <v>116.1</v>
      </c>
      <c r="DY51" s="19">
        <v>1021.9</v>
      </c>
      <c r="EA51" s="19">
        <f t="shared" si="33"/>
        <v>3440.1142857142859</v>
      </c>
      <c r="EB51" s="19">
        <f t="shared" si="33"/>
        <v>1208.613725490196</v>
      </c>
      <c r="EC51" s="19">
        <f t="shared" si="33"/>
        <v>6404.3723404255315</v>
      </c>
      <c r="ED51" s="19">
        <f t="shared" si="33"/>
        <v>320.14999999999998</v>
      </c>
      <c r="EE51" s="19">
        <f t="shared" si="33"/>
        <v>222.66382978723402</v>
      </c>
      <c r="EF51" s="19">
        <f t="shared" si="33"/>
        <v>318.90526315789475</v>
      </c>
      <c r="EG51" s="19">
        <f t="shared" si="33"/>
        <v>238.9</v>
      </c>
      <c r="EH51" s="19">
        <f t="shared" si="29"/>
        <v>688.45</v>
      </c>
      <c r="EI51" s="19">
        <f t="shared" si="29"/>
        <v>3900.15</v>
      </c>
      <c r="EJ51" s="19">
        <f t="shared" si="29"/>
        <v>320.20000000000005</v>
      </c>
      <c r="EK51" s="19">
        <f t="shared" si="29"/>
        <v>1734.952380952381</v>
      </c>
      <c r="EL51" s="19">
        <f t="shared" si="29"/>
        <v>142.67777777777778</v>
      </c>
      <c r="EM51" s="19">
        <f t="shared" si="29"/>
        <v>1109.8</v>
      </c>
      <c r="EO51" s="26">
        <v>30.14</v>
      </c>
      <c r="EQ51" s="19">
        <v>10</v>
      </c>
      <c r="ER51" s="19">
        <v>30</v>
      </c>
      <c r="ES51" s="19">
        <v>20</v>
      </c>
      <c r="ET51" s="19">
        <v>50</v>
      </c>
      <c r="EU51" s="19">
        <v>30</v>
      </c>
      <c r="EV51" s="19">
        <v>30</v>
      </c>
      <c r="EW51" s="19">
        <v>30</v>
      </c>
      <c r="EX51" s="19">
        <v>30</v>
      </c>
      <c r="EY51" s="19">
        <v>20</v>
      </c>
      <c r="EZ51" s="19">
        <v>30</v>
      </c>
      <c r="FA51" s="19">
        <v>20</v>
      </c>
      <c r="FB51" s="19">
        <v>30</v>
      </c>
      <c r="FC51" s="19">
        <v>20</v>
      </c>
      <c r="FE51" s="25">
        <v>2.1</v>
      </c>
      <c r="FF51" s="25">
        <v>2.2999999999999998</v>
      </c>
      <c r="FG51" s="25">
        <v>2.2000000000000002</v>
      </c>
      <c r="FH51" s="25">
        <v>2.8</v>
      </c>
      <c r="FI51" s="25">
        <v>2.2000000000000002</v>
      </c>
      <c r="FJ51" s="25">
        <v>3.2</v>
      </c>
      <c r="FK51" s="25">
        <v>2.5</v>
      </c>
      <c r="FL51" s="25">
        <v>2.8</v>
      </c>
      <c r="FM51" s="25">
        <v>2.2000000000000002</v>
      </c>
      <c r="FN51" s="25">
        <v>2.8</v>
      </c>
      <c r="FO51" s="25">
        <v>2.2000000000000002</v>
      </c>
      <c r="FP51" s="25">
        <v>3.5</v>
      </c>
      <c r="FQ51" s="25">
        <v>2.2000000000000002</v>
      </c>
      <c r="FR51" s="25"/>
      <c r="FS51" s="25">
        <v>2.8</v>
      </c>
      <c r="FT51" s="25">
        <v>2.8</v>
      </c>
      <c r="FU51" s="25">
        <v>2.5</v>
      </c>
      <c r="FV51" s="25">
        <v>2.8</v>
      </c>
      <c r="FW51" s="25">
        <v>2.5</v>
      </c>
      <c r="FX51" s="25">
        <v>2.5</v>
      </c>
      <c r="FY51" s="25">
        <v>2.5</v>
      </c>
      <c r="FZ51" s="25">
        <v>2.8</v>
      </c>
      <c r="GA51" s="25">
        <v>2.2000000000000002</v>
      </c>
      <c r="GB51" s="25">
        <v>2.8</v>
      </c>
      <c r="GC51" s="25">
        <v>2</v>
      </c>
      <c r="GD51" s="25">
        <v>2.8</v>
      </c>
      <c r="GE51" s="25">
        <v>2.2000000000000002</v>
      </c>
      <c r="GG51" s="28">
        <v>560706</v>
      </c>
      <c r="GH51" s="28">
        <v>386426.8</v>
      </c>
      <c r="GI51" s="28">
        <v>1904278.9</v>
      </c>
      <c r="GJ51" s="28">
        <v>136666</v>
      </c>
      <c r="GK51" s="28">
        <v>151055.4</v>
      </c>
      <c r="GL51" s="28">
        <v>125939.4</v>
      </c>
      <c r="GM51" s="28">
        <v>48865.4</v>
      </c>
      <c r="GN51" s="28">
        <v>448639.5</v>
      </c>
      <c r="GO51" s="28">
        <v>568018.30000000005</v>
      </c>
      <c r="GP51" s="28">
        <v>50075.9</v>
      </c>
      <c r="GQ51" s="28">
        <v>296729</v>
      </c>
      <c r="GR51" s="28">
        <v>3095.5</v>
      </c>
      <c r="GS51" s="28">
        <v>35263.800000000003</v>
      </c>
      <c r="GU51" s="26">
        <v>25.21</v>
      </c>
      <c r="GV51" s="26">
        <v>19.399999999999999</v>
      </c>
      <c r="GW51" s="26">
        <v>59.19</v>
      </c>
      <c r="GX51" s="26">
        <v>41.39</v>
      </c>
      <c r="GY51" s="26">
        <v>56.02</v>
      </c>
      <c r="GZ51" s="26">
        <v>54.81</v>
      </c>
      <c r="HA51" s="26">
        <v>25.58</v>
      </c>
      <c r="HB51" s="26">
        <v>34.549999999999997</v>
      </c>
      <c r="HC51" s="26">
        <v>17.55</v>
      </c>
      <c r="HD51" s="26">
        <v>8.66</v>
      </c>
      <c r="HE51" s="26">
        <v>12.39</v>
      </c>
      <c r="HF51" s="26">
        <v>9.02</v>
      </c>
      <c r="HG51" s="26">
        <v>2</v>
      </c>
      <c r="HI51" s="27">
        <f t="shared" si="34"/>
        <v>2.1501444251391503E-2</v>
      </c>
      <c r="HJ51" s="27">
        <f t="shared" si="34"/>
        <v>9.3863611275027837E-3</v>
      </c>
      <c r="HK51" s="27">
        <f t="shared" si="34"/>
        <v>1.4259769284780479E-2</v>
      </c>
      <c r="HL51" s="27">
        <f t="shared" si="34"/>
        <v>1.9300833217703314E-2</v>
      </c>
      <c r="HM51" s="27">
        <f t="shared" si="34"/>
        <v>2.488597025032328E-2</v>
      </c>
      <c r="HN51" s="27">
        <f t="shared" si="34"/>
        <v>3.6705766994536981E-2</v>
      </c>
      <c r="HO51" s="27">
        <f t="shared" si="34"/>
        <v>3.7080824911320948E-2</v>
      </c>
      <c r="HP51" s="27">
        <f t="shared" si="30"/>
        <v>1.1931363762280623E-2</v>
      </c>
      <c r="HQ51" s="27">
        <f t="shared" si="30"/>
        <v>1.0229237628612761E-2</v>
      </c>
      <c r="HR51" s="27">
        <f t="shared" si="30"/>
        <v>1.9345871120384793E-2</v>
      </c>
      <c r="HS51" s="27">
        <f t="shared" si="30"/>
        <v>8.8065911718484668E-3</v>
      </c>
      <c r="HT51" s="27">
        <f t="shared" si="30"/>
        <v>0.13950091242019061</v>
      </c>
      <c r="HU51" s="27">
        <f t="shared" si="30"/>
        <v>1.006082455039764E-2</v>
      </c>
      <c r="HW51" s="27">
        <f t="shared" si="9"/>
        <v>4.5998039687001842E-2</v>
      </c>
      <c r="HX51" s="27">
        <f t="shared" si="10"/>
        <v>1.7735529350416508E-2</v>
      </c>
      <c r="HY51" s="27">
        <f t="shared" si="11"/>
        <v>2.379242505165623E-2</v>
      </c>
      <c r="HZ51" s="27">
        <f t="shared" si="12"/>
        <v>2.8210097830995165E-2</v>
      </c>
      <c r="IA51" s="27">
        <f t="shared" si="13"/>
        <v>3.660975083525058E-2</v>
      </c>
      <c r="IB51" s="27">
        <f t="shared" si="14"/>
        <v>4.7221969238471828E-2</v>
      </c>
      <c r="IC51" s="27">
        <f t="shared" si="15"/>
        <v>4.7878761125497604E-2</v>
      </c>
      <c r="ID51" s="27">
        <f t="shared" si="16"/>
        <v>1.9785780526989958E-2</v>
      </c>
      <c r="IE51" s="27">
        <f t="shared" si="17"/>
        <v>1.4312749289954976E-2</v>
      </c>
      <c r="IF51" s="27">
        <f t="shared" si="18"/>
        <v>2.6077653894145087E-2</v>
      </c>
      <c r="IG51" s="27">
        <f t="shared" si="19"/>
        <v>1.0608419725608663E-2</v>
      </c>
      <c r="IH51" s="27"/>
      <c r="II51" s="27"/>
      <c r="IK51" s="27">
        <f t="shared" si="26"/>
        <v>2.6946288068909513E-3</v>
      </c>
      <c r="IL51" s="27">
        <f t="shared" si="26"/>
        <v>5.3060710685843082E-3</v>
      </c>
      <c r="IM51" s="27">
        <f t="shared" si="26"/>
        <v>2.3961352669737482E-2</v>
      </c>
      <c r="IN51" s="27">
        <f t="shared" si="26"/>
        <v>0.53376081677620846</v>
      </c>
      <c r="IO51" s="27">
        <f t="shared" si="26"/>
        <v>0.19935782701243795</v>
      </c>
      <c r="IP51" s="27">
        <f t="shared" si="26"/>
        <v>4.3368391905521742E-3</v>
      </c>
      <c r="IQ51" s="27">
        <f t="shared" si="26"/>
        <v>3.2121671281318598E-2</v>
      </c>
      <c r="IR51" s="27">
        <f t="shared" si="26"/>
        <v>5.1137624765406941E-3</v>
      </c>
      <c r="IS51" s="27">
        <f t="shared" si="26"/>
        <v>9.0956681816965323E-3</v>
      </c>
      <c r="IT51" s="27">
        <f t="shared" si="26"/>
        <v>2.0883181427653122E-2</v>
      </c>
      <c r="IU51" s="27">
        <f t="shared" si="26"/>
        <v>0.30389818399156582</v>
      </c>
      <c r="IV51" s="27">
        <f t="shared" si="26"/>
        <v>0.12648778060731738</v>
      </c>
      <c r="IW51" s="27">
        <f t="shared" si="26"/>
        <v>2.2387273197902138E-2</v>
      </c>
    </row>
    <row r="52" spans="1:257">
      <c r="A52" s="21">
        <v>50</v>
      </c>
      <c r="B52" s="19" t="s">
        <v>173</v>
      </c>
      <c r="C52" s="22" t="s">
        <v>175</v>
      </c>
      <c r="D52" s="19">
        <v>3</v>
      </c>
      <c r="E52" s="19">
        <v>5</v>
      </c>
      <c r="G52" s="23">
        <v>41218</v>
      </c>
      <c r="H52" s="24">
        <v>0.81482638888888881</v>
      </c>
      <c r="I52" s="24"/>
      <c r="J52" s="25">
        <v>29.234999999999999</v>
      </c>
      <c r="K52" s="25">
        <v>-46.328000000000003</v>
      </c>
      <c r="L52" s="25">
        <v>10.454000000000001</v>
      </c>
      <c r="M52" s="26"/>
      <c r="O52" s="26">
        <v>45.030967660000002</v>
      </c>
      <c r="P52" s="26">
        <v>6.56020512</v>
      </c>
      <c r="Q52" s="26">
        <v>0.59565092999999991</v>
      </c>
      <c r="R52" s="26">
        <v>1.7538720000000001E-2</v>
      </c>
      <c r="S52" s="26">
        <v>8.6795490000000003E-2</v>
      </c>
      <c r="T52" s="26">
        <v>34.686613000000008</v>
      </c>
      <c r="U52" s="26">
        <v>0.98779094999999983</v>
      </c>
      <c r="V52" s="26">
        <v>6.7740329499999996</v>
      </c>
      <c r="W52" s="26">
        <v>1.7350079999999999</v>
      </c>
      <c r="X52" s="26">
        <v>1.3520139100000002</v>
      </c>
      <c r="Y52" s="26">
        <v>3.252447E-2</v>
      </c>
      <c r="Z52" s="26">
        <v>0.58499999999999996</v>
      </c>
      <c r="AA52" s="26">
        <v>0.35100000000000003</v>
      </c>
      <c r="AB52" s="26">
        <f t="shared" si="21"/>
        <v>98.795141200000003</v>
      </c>
      <c r="AC52" s="26">
        <f t="shared" si="22"/>
        <v>0.24632729598281958</v>
      </c>
      <c r="AD52" s="26">
        <f t="shared" si="6"/>
        <v>7.9200035539810226E-2</v>
      </c>
      <c r="AE52" s="26">
        <f t="shared" si="7"/>
        <v>98.469613868477367</v>
      </c>
      <c r="AG52" s="25">
        <v>78.757999999999996</v>
      </c>
      <c r="AH52" s="25">
        <v>14.9</v>
      </c>
      <c r="AI52" s="25">
        <v>0.57399999999999995</v>
      </c>
      <c r="AJ52" s="25">
        <v>2.87E-2</v>
      </c>
      <c r="AK52" s="25">
        <v>0.1043</v>
      </c>
      <c r="AL52" s="25">
        <v>46.475000000000001</v>
      </c>
      <c r="AM52" s="25">
        <v>2.9152999999999998</v>
      </c>
      <c r="AN52" s="25">
        <v>8.9329999999999998</v>
      </c>
      <c r="AO52" s="25">
        <v>7.2889999999999997</v>
      </c>
      <c r="AP52" s="25">
        <v>8.2949999999999999</v>
      </c>
      <c r="AQ52" s="25">
        <v>0.22559999999999999</v>
      </c>
      <c r="AR52" s="25">
        <v>7.1976000000000004</v>
      </c>
      <c r="AS52" s="25">
        <v>18.069700000000001</v>
      </c>
      <c r="AU52" s="26">
        <v>42.473500000000001</v>
      </c>
      <c r="AV52" s="26">
        <v>5.4607999999999999</v>
      </c>
      <c r="AW52" s="26">
        <v>0.56679999999999997</v>
      </c>
      <c r="AX52" s="26">
        <v>1.7399999999999999E-2</v>
      </c>
      <c r="AY52" s="26">
        <v>8.5999999999999993E-2</v>
      </c>
      <c r="AZ52" s="26">
        <v>32.769500000000001</v>
      </c>
      <c r="BA52" s="26">
        <v>0.96289999999999998</v>
      </c>
      <c r="BB52" s="26">
        <v>5.1177000000000001</v>
      </c>
      <c r="BC52" s="26">
        <v>1.7899</v>
      </c>
      <c r="BD52" s="26">
        <v>0.96799999999999997</v>
      </c>
      <c r="BE52" s="26">
        <v>3.3700000000000001E-2</v>
      </c>
      <c r="BF52" s="26">
        <v>0.6492</v>
      </c>
      <c r="BG52" s="26">
        <v>0.3614</v>
      </c>
      <c r="BI52" s="27">
        <f t="shared" si="31"/>
        <v>1.0602132543821441</v>
      </c>
      <c r="BJ52" s="27">
        <f t="shared" si="31"/>
        <v>1.201326750659244</v>
      </c>
      <c r="BK52" s="27">
        <f t="shared" si="31"/>
        <v>1.0509014290755117</v>
      </c>
      <c r="BL52" s="27">
        <f t="shared" si="31"/>
        <v>1.0079724137931036</v>
      </c>
      <c r="BM52" s="27">
        <f t="shared" si="31"/>
        <v>1.0092498837209303</v>
      </c>
      <c r="BN52" s="27">
        <f t="shared" si="31"/>
        <v>1.0585029676986224</v>
      </c>
      <c r="BO52" s="27">
        <f t="shared" si="27"/>
        <v>1.0258499844220583</v>
      </c>
      <c r="BP52" s="27">
        <f t="shared" si="27"/>
        <v>1.3236479180100436</v>
      </c>
      <c r="BQ52" s="27">
        <f t="shared" si="27"/>
        <v>0.96933236493658859</v>
      </c>
      <c r="BR52" s="27">
        <f t="shared" si="27"/>
        <v>1.3967085847107441</v>
      </c>
      <c r="BS52" s="27">
        <f t="shared" si="27"/>
        <v>0.96511780415430259</v>
      </c>
      <c r="BT52" s="27">
        <f t="shared" si="27"/>
        <v>0.90110905730129387</v>
      </c>
      <c r="BU52" s="27">
        <f t="shared" si="27"/>
        <v>0.97122302158273388</v>
      </c>
      <c r="BW52" s="19">
        <v>441602.5</v>
      </c>
      <c r="BX52" s="19">
        <v>57578</v>
      </c>
      <c r="BY52" s="19">
        <v>10929</v>
      </c>
      <c r="BZ52" s="19">
        <v>46.5</v>
      </c>
      <c r="CA52" s="19">
        <v>159.30000000000001</v>
      </c>
      <c r="CB52" s="19">
        <v>58530.2</v>
      </c>
      <c r="CC52" s="19">
        <v>1423.4</v>
      </c>
      <c r="CD52" s="19">
        <v>40076.300000000003</v>
      </c>
      <c r="CE52" s="19">
        <v>41400.1</v>
      </c>
      <c r="CF52" s="19">
        <v>4154</v>
      </c>
      <c r="CG52" s="19">
        <v>670.2</v>
      </c>
      <c r="CH52" s="19">
        <v>222.3</v>
      </c>
      <c r="CI52" s="19">
        <v>6373.6</v>
      </c>
      <c r="CK52" s="19">
        <f t="shared" si="32"/>
        <v>445051.1857142857</v>
      </c>
      <c r="CL52" s="19">
        <f t="shared" si="32"/>
        <v>58855.237254901964</v>
      </c>
      <c r="CM52" s="19">
        <f t="shared" si="32"/>
        <v>17211.563829787236</v>
      </c>
      <c r="CN52" s="19">
        <f t="shared" si="32"/>
        <v>373.29999999999995</v>
      </c>
      <c r="CO52" s="19">
        <f t="shared" si="32"/>
        <v>378.88510638297873</v>
      </c>
      <c r="CP52" s="19">
        <f t="shared" si="32"/>
        <v>58888.905263157889</v>
      </c>
      <c r="CQ52" s="19">
        <f t="shared" si="32"/>
        <v>1635.75</v>
      </c>
      <c r="CR52" s="19">
        <f t="shared" si="28"/>
        <v>40791.25</v>
      </c>
      <c r="CS52" s="19">
        <f t="shared" si="28"/>
        <v>45396.45</v>
      </c>
      <c r="CT52" s="19">
        <f t="shared" si="28"/>
        <v>4462.6000000000004</v>
      </c>
      <c r="CU52" s="19">
        <f t="shared" si="28"/>
        <v>2476.0476190476193</v>
      </c>
      <c r="CV52" s="19">
        <f t="shared" si="28"/>
        <v>360.55555555555554</v>
      </c>
      <c r="CW52" s="19">
        <f t="shared" si="28"/>
        <v>7491.7000000000007</v>
      </c>
      <c r="CY52" s="19">
        <v>4034.5</v>
      </c>
      <c r="CZ52" s="19">
        <v>1566</v>
      </c>
      <c r="DA52" s="19">
        <v>6602.5</v>
      </c>
      <c r="DB52" s="19">
        <v>378.2</v>
      </c>
      <c r="DC52" s="19">
        <v>228.9</v>
      </c>
      <c r="DD52" s="19">
        <v>355</v>
      </c>
      <c r="DE52" s="19">
        <v>222.3</v>
      </c>
      <c r="DF52" s="19">
        <v>826.1</v>
      </c>
      <c r="DG52" s="19">
        <v>4223.6000000000004</v>
      </c>
      <c r="DH52" s="19">
        <v>348.4</v>
      </c>
      <c r="DI52" s="19">
        <v>1785</v>
      </c>
      <c r="DJ52" s="19">
        <v>132.69999999999999</v>
      </c>
      <c r="DK52" s="19">
        <v>1197.7</v>
      </c>
      <c r="DM52" s="19">
        <v>2667.6</v>
      </c>
      <c r="DN52" s="19">
        <v>925.7</v>
      </c>
      <c r="DO52" s="19">
        <v>5919</v>
      </c>
      <c r="DP52" s="19">
        <v>275.39999999999998</v>
      </c>
      <c r="DQ52" s="19">
        <v>209</v>
      </c>
      <c r="DR52" s="19">
        <v>361.6</v>
      </c>
      <c r="DS52" s="19">
        <v>202.4</v>
      </c>
      <c r="DT52" s="19">
        <v>603.79999999999995</v>
      </c>
      <c r="DU52" s="19">
        <v>3769.1</v>
      </c>
      <c r="DV52" s="19">
        <v>268.8</v>
      </c>
      <c r="DW52" s="19">
        <v>1824.8</v>
      </c>
      <c r="DX52" s="19">
        <v>142.69999999999999</v>
      </c>
      <c r="DY52" s="19">
        <v>1038.5</v>
      </c>
      <c r="EA52" s="19">
        <f t="shared" si="33"/>
        <v>3448.6857142857143</v>
      </c>
      <c r="EB52" s="19">
        <f t="shared" si="33"/>
        <v>1277.2372549019608</v>
      </c>
      <c r="EC52" s="19">
        <f t="shared" si="33"/>
        <v>6282.5638297872338</v>
      </c>
      <c r="ED52" s="19">
        <f t="shared" si="33"/>
        <v>326.79999999999995</v>
      </c>
      <c r="EE52" s="19">
        <f t="shared" si="33"/>
        <v>219.58510638297872</v>
      </c>
      <c r="EF52" s="19">
        <f t="shared" si="33"/>
        <v>358.70526315789476</v>
      </c>
      <c r="EG52" s="19">
        <f t="shared" si="33"/>
        <v>212.35000000000002</v>
      </c>
      <c r="EH52" s="19">
        <f t="shared" si="29"/>
        <v>714.95</v>
      </c>
      <c r="EI52" s="19">
        <f t="shared" si="29"/>
        <v>3996.3500000000004</v>
      </c>
      <c r="EJ52" s="19">
        <f t="shared" si="29"/>
        <v>308.60000000000002</v>
      </c>
      <c r="EK52" s="19">
        <f t="shared" si="29"/>
        <v>1805.847619047619</v>
      </c>
      <c r="EL52" s="19">
        <f t="shared" si="29"/>
        <v>138.25555555555553</v>
      </c>
      <c r="EM52" s="19">
        <f t="shared" si="29"/>
        <v>1118.0999999999999</v>
      </c>
      <c r="EO52" s="26">
        <v>30.14</v>
      </c>
      <c r="EQ52" s="19">
        <v>10</v>
      </c>
      <c r="ER52" s="19">
        <v>30</v>
      </c>
      <c r="ES52" s="19">
        <v>20</v>
      </c>
      <c r="ET52" s="19">
        <v>50</v>
      </c>
      <c r="EU52" s="19">
        <v>30</v>
      </c>
      <c r="EV52" s="19">
        <v>30</v>
      </c>
      <c r="EW52" s="19">
        <v>30</v>
      </c>
      <c r="EX52" s="19">
        <v>30</v>
      </c>
      <c r="EY52" s="19">
        <v>20</v>
      </c>
      <c r="EZ52" s="19">
        <v>30</v>
      </c>
      <c r="FA52" s="19">
        <v>20</v>
      </c>
      <c r="FB52" s="19">
        <v>30</v>
      </c>
      <c r="FC52" s="19">
        <v>20</v>
      </c>
      <c r="FE52" s="25">
        <v>2.1</v>
      </c>
      <c r="FF52" s="25">
        <v>2.2999999999999998</v>
      </c>
      <c r="FG52" s="25">
        <v>2.2000000000000002</v>
      </c>
      <c r="FH52" s="25">
        <v>2.8</v>
      </c>
      <c r="FI52" s="25">
        <v>2.2000000000000002</v>
      </c>
      <c r="FJ52" s="25">
        <v>3.2</v>
      </c>
      <c r="FK52" s="25">
        <v>2.5</v>
      </c>
      <c r="FL52" s="25">
        <v>2.8</v>
      </c>
      <c r="FM52" s="25">
        <v>2.2000000000000002</v>
      </c>
      <c r="FN52" s="25">
        <v>2.8</v>
      </c>
      <c r="FO52" s="25">
        <v>2.2000000000000002</v>
      </c>
      <c r="FP52" s="25">
        <v>3.5</v>
      </c>
      <c r="FQ52" s="25">
        <v>2.2000000000000002</v>
      </c>
      <c r="FR52" s="25"/>
      <c r="FS52" s="25">
        <v>2.8</v>
      </c>
      <c r="FT52" s="25">
        <v>2.8</v>
      </c>
      <c r="FU52" s="25">
        <v>2.5</v>
      </c>
      <c r="FV52" s="25">
        <v>2.8</v>
      </c>
      <c r="FW52" s="25">
        <v>2.5</v>
      </c>
      <c r="FX52" s="25">
        <v>2.5</v>
      </c>
      <c r="FY52" s="25">
        <v>2.5</v>
      </c>
      <c r="FZ52" s="25">
        <v>2.8</v>
      </c>
      <c r="GA52" s="25">
        <v>2.2000000000000002</v>
      </c>
      <c r="GB52" s="25">
        <v>2.8</v>
      </c>
      <c r="GC52" s="25">
        <v>2</v>
      </c>
      <c r="GD52" s="25">
        <v>2.8</v>
      </c>
      <c r="GE52" s="25">
        <v>2.2000000000000002</v>
      </c>
      <c r="GG52" s="28">
        <v>560706</v>
      </c>
      <c r="GH52" s="28">
        <v>386426.8</v>
      </c>
      <c r="GI52" s="28">
        <v>1904278.9</v>
      </c>
      <c r="GJ52" s="28">
        <v>136666</v>
      </c>
      <c r="GK52" s="28">
        <v>151055.4</v>
      </c>
      <c r="GL52" s="28">
        <v>125939.4</v>
      </c>
      <c r="GM52" s="28">
        <v>48865.4</v>
      </c>
      <c r="GN52" s="28">
        <v>448639.5</v>
      </c>
      <c r="GO52" s="28">
        <v>568018.30000000005</v>
      </c>
      <c r="GP52" s="28">
        <v>50075.9</v>
      </c>
      <c r="GQ52" s="28">
        <v>296729</v>
      </c>
      <c r="GR52" s="28">
        <v>3095.5</v>
      </c>
      <c r="GS52" s="28">
        <v>35263.800000000003</v>
      </c>
      <c r="GU52" s="26">
        <v>25.21</v>
      </c>
      <c r="GV52" s="26">
        <v>19.399999999999999</v>
      </c>
      <c r="GW52" s="26">
        <v>59.19</v>
      </c>
      <c r="GX52" s="26">
        <v>41.39</v>
      </c>
      <c r="GY52" s="26">
        <v>56.02</v>
      </c>
      <c r="GZ52" s="26">
        <v>54.81</v>
      </c>
      <c r="HA52" s="26">
        <v>25.58</v>
      </c>
      <c r="HB52" s="26">
        <v>34.549999999999997</v>
      </c>
      <c r="HC52" s="26">
        <v>17.55</v>
      </c>
      <c r="HD52" s="26">
        <v>8.66</v>
      </c>
      <c r="HE52" s="26">
        <v>12.39</v>
      </c>
      <c r="HF52" s="26">
        <v>9.02</v>
      </c>
      <c r="HG52" s="26">
        <v>2</v>
      </c>
      <c r="HI52" s="27">
        <f t="shared" si="34"/>
        <v>2.1633276898950456E-2</v>
      </c>
      <c r="HJ52" s="27">
        <f t="shared" si="34"/>
        <v>9.6169072890433752E-3</v>
      </c>
      <c r="HK52" s="27">
        <f t="shared" si="34"/>
        <v>1.4148091270504599E-2</v>
      </c>
      <c r="HL52" s="27">
        <f t="shared" si="34"/>
        <v>1.9072351395928673E-2</v>
      </c>
      <c r="HM52" s="27">
        <f t="shared" si="34"/>
        <v>2.4746341312136651E-2</v>
      </c>
      <c r="HN52" s="27">
        <f t="shared" si="34"/>
        <v>3.8928093780445601E-2</v>
      </c>
      <c r="HO52" s="27">
        <f t="shared" si="34"/>
        <v>3.4915082459221203E-2</v>
      </c>
      <c r="HP52" s="27">
        <f t="shared" si="30"/>
        <v>1.216087602634877E-2</v>
      </c>
      <c r="HQ52" s="27">
        <f t="shared" si="30"/>
        <v>1.0345914755628812E-2</v>
      </c>
      <c r="HR52" s="27">
        <f t="shared" si="30"/>
        <v>1.8932017319151239E-2</v>
      </c>
      <c r="HS52" s="27">
        <f t="shared" si="30"/>
        <v>9.3579737363774194E-3</v>
      </c>
      <c r="HT52" s="27">
        <f t="shared" si="30"/>
        <v>0.13775214848798872</v>
      </c>
      <c r="HU52" s="27">
        <f t="shared" si="30"/>
        <v>1.0064907980227701E-2</v>
      </c>
      <c r="HW52" s="27">
        <f t="shared" si="9"/>
        <v>4.6280069269924708E-2</v>
      </c>
      <c r="HX52" s="27">
        <f t="shared" si="10"/>
        <v>1.8171146322647456E-2</v>
      </c>
      <c r="HY52" s="27">
        <f t="shared" si="11"/>
        <v>2.3606090284836925E-2</v>
      </c>
      <c r="HZ52" s="27">
        <f t="shared" si="12"/>
        <v>2.7876148800289349E-2</v>
      </c>
      <c r="IA52" s="27">
        <f t="shared" si="13"/>
        <v>3.6404342704284227E-2</v>
      </c>
      <c r="IB52" s="27">
        <f t="shared" si="14"/>
        <v>5.0080992648543265E-2</v>
      </c>
      <c r="IC52" s="27">
        <f t="shared" si="15"/>
        <v>4.5082354471346411E-2</v>
      </c>
      <c r="ID52" s="27">
        <f t="shared" si="16"/>
        <v>2.0166380714494166E-2</v>
      </c>
      <c r="IE52" s="27">
        <f t="shared" si="17"/>
        <v>1.4476003926075834E-2</v>
      </c>
      <c r="IF52" s="27">
        <f t="shared" si="18"/>
        <v>2.5519791385696294E-2</v>
      </c>
      <c r="IG52" s="27">
        <f t="shared" si="19"/>
        <v>1.1272615162840239E-2</v>
      </c>
      <c r="IH52" s="27"/>
      <c r="II52" s="27"/>
      <c r="IK52" s="27">
        <f t="shared" si="26"/>
        <v>2.7623456089569056E-3</v>
      </c>
      <c r="IL52" s="27">
        <f t="shared" si="26"/>
        <v>4.478841681184456E-3</v>
      </c>
      <c r="IM52" s="27">
        <f t="shared" si="26"/>
        <v>1.8063945501941014E-2</v>
      </c>
      <c r="IN52" s="27">
        <f t="shared" si="26"/>
        <v>0.46352211529558163</v>
      </c>
      <c r="IO52" s="27">
        <f t="shared" si="26"/>
        <v>0.16150026622274166</v>
      </c>
      <c r="IP52" s="27">
        <f t="shared" si="26"/>
        <v>4.3734398761237601E-3</v>
      </c>
      <c r="IQ52" s="27">
        <f t="shared" si="26"/>
        <v>3.176168400572757E-2</v>
      </c>
      <c r="IR52" s="27">
        <f t="shared" si="26"/>
        <v>5.3460943231075919E-3</v>
      </c>
      <c r="IS52" s="27">
        <f t="shared" si="26"/>
        <v>6.9142298259474893E-3</v>
      </c>
      <c r="IT52" s="27">
        <f t="shared" si="26"/>
        <v>1.7486990227577843E-2</v>
      </c>
      <c r="IU52" s="27">
        <f t="shared" si="26"/>
        <v>0.12575549569879105</v>
      </c>
      <c r="IV52" s="27">
        <f t="shared" si="26"/>
        <v>0.10565653049504917</v>
      </c>
      <c r="IW52" s="27">
        <f t="shared" si="26"/>
        <v>1.8751029005521141E-2</v>
      </c>
    </row>
    <row r="53" spans="1:257">
      <c r="A53" s="21">
        <v>51</v>
      </c>
      <c r="B53" s="19" t="s">
        <v>173</v>
      </c>
      <c r="C53" s="22" t="s">
        <v>175</v>
      </c>
      <c r="D53" s="19">
        <v>3</v>
      </c>
      <c r="E53" s="19">
        <v>6</v>
      </c>
      <c r="G53" s="23">
        <v>41218</v>
      </c>
      <c r="H53" s="24">
        <v>0.81783564814814813</v>
      </c>
      <c r="I53" s="24"/>
      <c r="J53" s="25">
        <v>29.239000000000001</v>
      </c>
      <c r="K53" s="25">
        <v>-46.322000000000003</v>
      </c>
      <c r="L53" s="25">
        <v>10.455</v>
      </c>
      <c r="M53" s="26"/>
      <c r="O53" s="26">
        <v>44.151698920000001</v>
      </c>
      <c r="P53" s="26">
        <v>7.5918502800000001</v>
      </c>
      <c r="Q53" s="26">
        <v>0.70743975999999997</v>
      </c>
      <c r="R53" s="26">
        <v>2.1923399999999999E-2</v>
      </c>
      <c r="S53" s="26">
        <v>0.14416878</v>
      </c>
      <c r="T53" s="26">
        <v>34.084531000000005</v>
      </c>
      <c r="U53" s="26">
        <v>0.94905404999999987</v>
      </c>
      <c r="V53" s="26">
        <v>6.4092135499999996</v>
      </c>
      <c r="W53" s="26">
        <v>2.1211871999999996</v>
      </c>
      <c r="X53" s="26">
        <v>1.4585035399999999</v>
      </c>
      <c r="Y53" s="26">
        <v>5.0593619999999999E-2</v>
      </c>
      <c r="Z53" s="26">
        <v>0.57200000000000006</v>
      </c>
      <c r="AA53" s="26">
        <v>0.43299999999999994</v>
      </c>
      <c r="AB53" s="26">
        <f t="shared" si="21"/>
        <v>98.695164100000014</v>
      </c>
      <c r="AC53" s="26">
        <f t="shared" si="22"/>
        <v>0.2408533560720903</v>
      </c>
      <c r="AD53" s="26">
        <f t="shared" si="6"/>
        <v>9.7702607945122005E-2</v>
      </c>
      <c r="AE53" s="26">
        <f t="shared" si="7"/>
        <v>98.356608135982796</v>
      </c>
      <c r="AG53" s="25">
        <v>77.081000000000003</v>
      </c>
      <c r="AH53" s="25">
        <v>17.300999999999998</v>
      </c>
      <c r="AI53" s="25">
        <v>0.68130000000000002</v>
      </c>
      <c r="AJ53" s="25">
        <v>3.5299999999999998E-2</v>
      </c>
      <c r="AK53" s="25">
        <v>0.17219999999999999</v>
      </c>
      <c r="AL53" s="25">
        <v>45.643000000000001</v>
      </c>
      <c r="AM53" s="25">
        <v>2.7997999999999998</v>
      </c>
      <c r="AN53" s="25">
        <v>8.4689999999999994</v>
      </c>
      <c r="AO53" s="25">
        <v>8.9060000000000006</v>
      </c>
      <c r="AP53" s="25">
        <v>8.9860000000000007</v>
      </c>
      <c r="AQ53" s="25">
        <v>0.35339999999999999</v>
      </c>
      <c r="AR53" s="25">
        <v>6.9871999999999996</v>
      </c>
      <c r="AS53" s="25">
        <v>22.286999999999999</v>
      </c>
      <c r="AU53" s="26">
        <v>41.569099999999999</v>
      </c>
      <c r="AV53" s="26">
        <v>6.3407999999999998</v>
      </c>
      <c r="AW53" s="26">
        <v>0.67279999999999995</v>
      </c>
      <c r="AX53" s="26">
        <v>2.1399999999999999E-2</v>
      </c>
      <c r="AY53" s="26">
        <v>0.1419</v>
      </c>
      <c r="AZ53" s="26">
        <v>32.182899999999997</v>
      </c>
      <c r="BA53" s="26">
        <v>0.92479999999999996</v>
      </c>
      <c r="BB53" s="26">
        <v>4.8518999999999997</v>
      </c>
      <c r="BC53" s="26">
        <v>2.1869999999999998</v>
      </c>
      <c r="BD53" s="26">
        <v>1.0487</v>
      </c>
      <c r="BE53" s="26">
        <v>5.2699999999999997E-2</v>
      </c>
      <c r="BF53" s="26">
        <v>0.63019999999999998</v>
      </c>
      <c r="BG53" s="26">
        <v>0.44569999999999999</v>
      </c>
      <c r="BI53" s="27">
        <f t="shared" si="31"/>
        <v>1.0621278526597882</v>
      </c>
      <c r="BJ53" s="27">
        <f t="shared" si="31"/>
        <v>1.1973016464799395</v>
      </c>
      <c r="BK53" s="27">
        <f t="shared" si="31"/>
        <v>1.0514859690844234</v>
      </c>
      <c r="BL53" s="27">
        <f t="shared" si="31"/>
        <v>1.0244579439252337</v>
      </c>
      <c r="BM53" s="27">
        <f t="shared" si="31"/>
        <v>1.0159885835095137</v>
      </c>
      <c r="BN53" s="27">
        <f t="shared" si="31"/>
        <v>1.0590882425138819</v>
      </c>
      <c r="BO53" s="27">
        <f t="shared" si="27"/>
        <v>1.0262262651384082</v>
      </c>
      <c r="BP53" s="27">
        <f t="shared" si="27"/>
        <v>1.3209698365588738</v>
      </c>
      <c r="BQ53" s="27">
        <f t="shared" si="27"/>
        <v>0.96990727023319601</v>
      </c>
      <c r="BR53" s="27">
        <f t="shared" si="27"/>
        <v>1.3907728997806807</v>
      </c>
      <c r="BS53" s="27">
        <f t="shared" si="27"/>
        <v>0.96003074003795075</v>
      </c>
      <c r="BT53" s="27">
        <f t="shared" si="27"/>
        <v>0.90764836559822293</v>
      </c>
      <c r="BU53" s="27">
        <f t="shared" si="27"/>
        <v>0.9715054969710567</v>
      </c>
      <c r="BW53" s="19">
        <v>432196.4</v>
      </c>
      <c r="BX53" s="19">
        <v>66854.7</v>
      </c>
      <c r="BY53" s="19">
        <v>12972.8</v>
      </c>
      <c r="BZ53" s="19">
        <v>59.7</v>
      </c>
      <c r="CA53" s="19">
        <v>262.10000000000002</v>
      </c>
      <c r="CB53" s="19">
        <v>57481.8</v>
      </c>
      <c r="CC53" s="19">
        <v>1366.9</v>
      </c>
      <c r="CD53" s="19">
        <v>37996</v>
      </c>
      <c r="CE53" s="19">
        <v>50590.6</v>
      </c>
      <c r="CF53" s="19">
        <v>4499</v>
      </c>
      <c r="CG53" s="19">
        <v>1048.4000000000001</v>
      </c>
      <c r="CH53" s="19">
        <v>215.7</v>
      </c>
      <c r="CI53" s="19">
        <v>7860</v>
      </c>
      <c r="CK53" s="19">
        <f t="shared" si="32"/>
        <v>435642.24285714288</v>
      </c>
      <c r="CL53" s="19">
        <f t="shared" si="32"/>
        <v>68165.333333333328</v>
      </c>
      <c r="CM53" s="19">
        <f t="shared" si="32"/>
        <v>19440.678723404253</v>
      </c>
      <c r="CN53" s="19">
        <f t="shared" si="32"/>
        <v>371.55</v>
      </c>
      <c r="CO53" s="19">
        <f t="shared" si="32"/>
        <v>456.72978723404259</v>
      </c>
      <c r="CP53" s="19">
        <f t="shared" si="32"/>
        <v>57829.333333333336</v>
      </c>
      <c r="CQ53" s="19">
        <f t="shared" si="32"/>
        <v>1585.8500000000001</v>
      </c>
      <c r="CR53" s="19">
        <f t="shared" si="28"/>
        <v>38701.050000000003</v>
      </c>
      <c r="CS53" s="19">
        <f t="shared" si="28"/>
        <v>54392.9</v>
      </c>
      <c r="CT53" s="19">
        <f t="shared" si="28"/>
        <v>4817.5</v>
      </c>
      <c r="CU53" s="19">
        <f t="shared" si="28"/>
        <v>2810.0428571428574</v>
      </c>
      <c r="CV53" s="19">
        <f t="shared" si="28"/>
        <v>335.5</v>
      </c>
      <c r="CW53" s="19">
        <f t="shared" si="28"/>
        <v>8944.9500000000007</v>
      </c>
      <c r="CY53" s="19">
        <v>4173.8999999999996</v>
      </c>
      <c r="CZ53" s="19">
        <v>1433.3</v>
      </c>
      <c r="DA53" s="19">
        <v>6804.9</v>
      </c>
      <c r="DB53" s="19">
        <v>338.4</v>
      </c>
      <c r="DC53" s="19">
        <v>202.4</v>
      </c>
      <c r="DD53" s="19">
        <v>355</v>
      </c>
      <c r="DE53" s="19">
        <v>225.6</v>
      </c>
      <c r="DF53" s="19">
        <v>836.1</v>
      </c>
      <c r="DG53" s="19">
        <v>3818.9</v>
      </c>
      <c r="DH53" s="19">
        <v>341.7</v>
      </c>
      <c r="DI53" s="19">
        <v>1765.1</v>
      </c>
      <c r="DJ53" s="19">
        <v>149.30000000000001</v>
      </c>
      <c r="DK53" s="19">
        <v>1134.7</v>
      </c>
      <c r="DM53" s="19">
        <v>2475.1</v>
      </c>
      <c r="DN53" s="19">
        <v>1161.3</v>
      </c>
      <c r="DO53" s="19">
        <v>6084.9</v>
      </c>
      <c r="DP53" s="19">
        <v>285.3</v>
      </c>
      <c r="DQ53" s="19">
        <v>185.8</v>
      </c>
      <c r="DR53" s="19">
        <v>341.7</v>
      </c>
      <c r="DS53" s="19">
        <v>212.3</v>
      </c>
      <c r="DT53" s="19">
        <v>574</v>
      </c>
      <c r="DU53" s="19">
        <v>3785.7</v>
      </c>
      <c r="DV53" s="19">
        <v>295.3</v>
      </c>
      <c r="DW53" s="19">
        <v>1758.5</v>
      </c>
      <c r="DX53" s="19">
        <v>96.2</v>
      </c>
      <c r="DY53" s="19">
        <v>1035.2</v>
      </c>
      <c r="EA53" s="19">
        <f t="shared" si="33"/>
        <v>3445.8428571428567</v>
      </c>
      <c r="EB53" s="19">
        <f t="shared" si="33"/>
        <v>1310.6333333333332</v>
      </c>
      <c r="EC53" s="19">
        <f t="shared" si="33"/>
        <v>6467.8787234042547</v>
      </c>
      <c r="ED53" s="19">
        <f t="shared" si="33"/>
        <v>311.85000000000002</v>
      </c>
      <c r="EE53" s="19">
        <f t="shared" si="33"/>
        <v>194.62978723404257</v>
      </c>
      <c r="EF53" s="19">
        <f t="shared" si="33"/>
        <v>347.5333333333333</v>
      </c>
      <c r="EG53" s="19">
        <f t="shared" si="33"/>
        <v>218.95</v>
      </c>
      <c r="EH53" s="19">
        <f t="shared" si="29"/>
        <v>705.05</v>
      </c>
      <c r="EI53" s="19">
        <f t="shared" si="29"/>
        <v>3802.3</v>
      </c>
      <c r="EJ53" s="19">
        <f t="shared" si="29"/>
        <v>318.5</v>
      </c>
      <c r="EK53" s="19">
        <f t="shared" si="29"/>
        <v>1761.6428571428571</v>
      </c>
      <c r="EL53" s="19">
        <f t="shared" si="29"/>
        <v>119.80000000000001</v>
      </c>
      <c r="EM53" s="19">
        <f t="shared" si="29"/>
        <v>1084.95</v>
      </c>
      <c r="EO53" s="26">
        <v>30.14</v>
      </c>
      <c r="EQ53" s="19">
        <v>10</v>
      </c>
      <c r="ER53" s="19">
        <v>30</v>
      </c>
      <c r="ES53" s="19">
        <v>20</v>
      </c>
      <c r="ET53" s="19">
        <v>50</v>
      </c>
      <c r="EU53" s="19">
        <v>30</v>
      </c>
      <c r="EV53" s="19">
        <v>30</v>
      </c>
      <c r="EW53" s="19">
        <v>30</v>
      </c>
      <c r="EX53" s="19">
        <v>30</v>
      </c>
      <c r="EY53" s="19">
        <v>20</v>
      </c>
      <c r="EZ53" s="19">
        <v>30</v>
      </c>
      <c r="FA53" s="19">
        <v>20</v>
      </c>
      <c r="FB53" s="19">
        <v>30</v>
      </c>
      <c r="FC53" s="19">
        <v>20</v>
      </c>
      <c r="FE53" s="25">
        <v>2.1</v>
      </c>
      <c r="FF53" s="25">
        <v>2.2999999999999998</v>
      </c>
      <c r="FG53" s="25">
        <v>2.2000000000000002</v>
      </c>
      <c r="FH53" s="25">
        <v>2.8</v>
      </c>
      <c r="FI53" s="25">
        <v>2.2000000000000002</v>
      </c>
      <c r="FJ53" s="25">
        <v>3.2</v>
      </c>
      <c r="FK53" s="25">
        <v>2.5</v>
      </c>
      <c r="FL53" s="25">
        <v>2.8</v>
      </c>
      <c r="FM53" s="25">
        <v>2.2000000000000002</v>
      </c>
      <c r="FN53" s="25">
        <v>2.8</v>
      </c>
      <c r="FO53" s="25">
        <v>2.2000000000000002</v>
      </c>
      <c r="FP53" s="25">
        <v>3.5</v>
      </c>
      <c r="FQ53" s="25">
        <v>2.2000000000000002</v>
      </c>
      <c r="FR53" s="25"/>
      <c r="FS53" s="25">
        <v>2.8</v>
      </c>
      <c r="FT53" s="25">
        <v>2.8</v>
      </c>
      <c r="FU53" s="25">
        <v>2.5</v>
      </c>
      <c r="FV53" s="25">
        <v>2.8</v>
      </c>
      <c r="FW53" s="25">
        <v>2.5</v>
      </c>
      <c r="FX53" s="25">
        <v>2.5</v>
      </c>
      <c r="FY53" s="25">
        <v>2.5</v>
      </c>
      <c r="FZ53" s="25">
        <v>2.8</v>
      </c>
      <c r="GA53" s="25">
        <v>2.2000000000000002</v>
      </c>
      <c r="GB53" s="25">
        <v>2.8</v>
      </c>
      <c r="GC53" s="25">
        <v>2</v>
      </c>
      <c r="GD53" s="25">
        <v>2.8</v>
      </c>
      <c r="GE53" s="25">
        <v>2.2000000000000002</v>
      </c>
      <c r="GG53" s="28">
        <v>560706</v>
      </c>
      <c r="GH53" s="28">
        <v>386426.8</v>
      </c>
      <c r="GI53" s="28">
        <v>1904278.9</v>
      </c>
      <c r="GJ53" s="28">
        <v>136666</v>
      </c>
      <c r="GK53" s="28">
        <v>151055.4</v>
      </c>
      <c r="GL53" s="28">
        <v>125939.4</v>
      </c>
      <c r="GM53" s="28">
        <v>48865.4</v>
      </c>
      <c r="GN53" s="28">
        <v>448639.5</v>
      </c>
      <c r="GO53" s="28">
        <v>568018.30000000005</v>
      </c>
      <c r="GP53" s="28">
        <v>50075.9</v>
      </c>
      <c r="GQ53" s="28">
        <v>296729</v>
      </c>
      <c r="GR53" s="28">
        <v>3095.5</v>
      </c>
      <c r="GS53" s="28">
        <v>35263.800000000003</v>
      </c>
      <c r="GU53" s="26">
        <v>25.21</v>
      </c>
      <c r="GV53" s="26">
        <v>19.399999999999999</v>
      </c>
      <c r="GW53" s="26">
        <v>59.19</v>
      </c>
      <c r="GX53" s="26">
        <v>41.39</v>
      </c>
      <c r="GY53" s="26">
        <v>56.02</v>
      </c>
      <c r="GZ53" s="26">
        <v>54.81</v>
      </c>
      <c r="HA53" s="26">
        <v>25.58</v>
      </c>
      <c r="HB53" s="26">
        <v>34.549999999999997</v>
      </c>
      <c r="HC53" s="26">
        <v>17.55</v>
      </c>
      <c r="HD53" s="26">
        <v>8.66</v>
      </c>
      <c r="HE53" s="26">
        <v>12.39</v>
      </c>
      <c r="HF53" s="26">
        <v>9.02</v>
      </c>
      <c r="HG53" s="26">
        <v>2</v>
      </c>
      <c r="HI53" s="27">
        <f t="shared" si="34"/>
        <v>2.1663409170862607E-2</v>
      </c>
      <c r="HJ53" s="27">
        <f t="shared" si="34"/>
        <v>9.7091827779383841E-3</v>
      </c>
      <c r="HK53" s="27">
        <f t="shared" si="34"/>
        <v>1.4363220618724986E-2</v>
      </c>
      <c r="HL53" s="27">
        <f t="shared" si="34"/>
        <v>1.8935709310093755E-2</v>
      </c>
      <c r="HM53" s="27">
        <f t="shared" si="34"/>
        <v>2.3453320167109687E-2</v>
      </c>
      <c r="HN53" s="27">
        <f t="shared" si="34"/>
        <v>3.8338274540174994E-2</v>
      </c>
      <c r="HO53" s="27">
        <f t="shared" si="34"/>
        <v>3.546652869194071E-2</v>
      </c>
      <c r="HP53" s="27">
        <f t="shared" si="30"/>
        <v>1.2051952306184086E-2</v>
      </c>
      <c r="HQ53" s="27">
        <f t="shared" si="30"/>
        <v>1.0097592222327222E-2</v>
      </c>
      <c r="HR53" s="27">
        <f t="shared" si="30"/>
        <v>1.915155612802245E-2</v>
      </c>
      <c r="HS53" s="27">
        <f t="shared" si="30"/>
        <v>9.1940109584760267E-3</v>
      </c>
      <c r="HT53" s="27">
        <f t="shared" si="30"/>
        <v>0.12915932580121992</v>
      </c>
      <c r="HU53" s="27">
        <f t="shared" si="30"/>
        <v>9.9174641903547606E-3</v>
      </c>
      <c r="HW53" s="27">
        <f t="shared" si="9"/>
        <v>4.6344531239226376E-2</v>
      </c>
      <c r="HX53" s="27">
        <f t="shared" si="10"/>
        <v>1.8345500858914576E-2</v>
      </c>
      <c r="HY53" s="27">
        <f t="shared" si="11"/>
        <v>2.3965033602342641E-2</v>
      </c>
      <c r="HZ53" s="27">
        <f t="shared" si="12"/>
        <v>2.7676432727633031E-2</v>
      </c>
      <c r="IA53" s="27">
        <f t="shared" si="13"/>
        <v>3.4502179297835063E-2</v>
      </c>
      <c r="IB53" s="27">
        <f t="shared" si="14"/>
        <v>4.9322190195935131E-2</v>
      </c>
      <c r="IC53" s="27">
        <f t="shared" si="15"/>
        <v>4.5794381847033841E-2</v>
      </c>
      <c r="ID53" s="27">
        <f t="shared" si="16"/>
        <v>1.9985752509345072E-2</v>
      </c>
      <c r="IE53" s="27">
        <f t="shared" si="17"/>
        <v>1.4128551037480248E-2</v>
      </c>
      <c r="IF53" s="27">
        <f t="shared" si="18"/>
        <v>2.581572311389042E-2</v>
      </c>
      <c r="IG53" s="27">
        <f t="shared" si="19"/>
        <v>1.1075105600580221E-2</v>
      </c>
      <c r="IH53" s="27"/>
      <c r="II53" s="27"/>
      <c r="IK53" s="27">
        <f t="shared" si="26"/>
        <v>2.7926921061797697E-3</v>
      </c>
      <c r="IL53" s="27">
        <f t="shared" si="26"/>
        <v>4.1462272671866736E-3</v>
      </c>
      <c r="IM53" s="27">
        <f t="shared" si="26"/>
        <v>1.598090139610403E-2</v>
      </c>
      <c r="IN53" s="27">
        <f t="shared" si="26"/>
        <v>0.35670280946485583</v>
      </c>
      <c r="IO53" s="27">
        <f t="shared" si="26"/>
        <v>0.10240263415475005</v>
      </c>
      <c r="IP53" s="27">
        <f t="shared" si="26"/>
        <v>4.4127828115508617E-3</v>
      </c>
      <c r="IQ53" s="27">
        <f t="shared" si="26"/>
        <v>3.2684778509917189E-2</v>
      </c>
      <c r="IR53" s="27">
        <f t="shared" si="26"/>
        <v>5.4942902346903476E-3</v>
      </c>
      <c r="IS53" s="27">
        <f t="shared" si="26"/>
        <v>6.1416792354067069E-3</v>
      </c>
      <c r="IT53" s="27">
        <f t="shared" si="26"/>
        <v>1.6751907374402443E-2</v>
      </c>
      <c r="IU53" s="27">
        <f t="shared" si="26"/>
        <v>8.3066239370746114E-2</v>
      </c>
      <c r="IV53" s="27">
        <f t="shared" si="26"/>
        <v>0.10403187565028307</v>
      </c>
      <c r="IW53" s="27">
        <f t="shared" si="26"/>
        <v>1.6411154483781231E-2</v>
      </c>
    </row>
    <row r="54" spans="1:257">
      <c r="A54" s="21">
        <v>52</v>
      </c>
      <c r="B54" s="19" t="s">
        <v>173</v>
      </c>
      <c r="C54" s="22" t="s">
        <v>175</v>
      </c>
      <c r="D54" s="19">
        <v>3</v>
      </c>
      <c r="E54" s="19">
        <v>7</v>
      </c>
      <c r="G54" s="23">
        <v>41218</v>
      </c>
      <c r="H54" s="24">
        <v>0.82086805555555553</v>
      </c>
      <c r="I54" s="24"/>
      <c r="J54" s="25">
        <v>29.242999999999999</v>
      </c>
      <c r="K54" s="25">
        <v>-46.314</v>
      </c>
      <c r="L54" s="25">
        <v>10.454000000000001</v>
      </c>
      <c r="M54" s="26"/>
      <c r="O54" s="26">
        <v>43.334471039999997</v>
      </c>
      <c r="P54" s="26">
        <v>8.3721972600000001</v>
      </c>
      <c r="Q54" s="26">
        <v>0.77417935999999998</v>
      </c>
      <c r="R54" s="26">
        <v>3.8000559999999996E-2</v>
      </c>
      <c r="S54" s="26">
        <v>0.13975545</v>
      </c>
      <c r="T54" s="26">
        <v>33.993189500000007</v>
      </c>
      <c r="U54" s="26">
        <v>1.0433138399999999</v>
      </c>
      <c r="V54" s="26">
        <v>6.1704226699999998</v>
      </c>
      <c r="W54" s="26">
        <v>2.2247279999999998</v>
      </c>
      <c r="X54" s="26">
        <v>1.69709423</v>
      </c>
      <c r="Y54" s="26">
        <v>4.0956740000000005E-2</v>
      </c>
      <c r="Z54" s="26">
        <v>0.57499999999999996</v>
      </c>
      <c r="AA54" s="26">
        <v>0.46899999999999997</v>
      </c>
      <c r="AB54" s="26">
        <f t="shared" si="21"/>
        <v>98.872308649999994</v>
      </c>
      <c r="AC54" s="26">
        <f t="shared" si="22"/>
        <v>0.24211657297456626</v>
      </c>
      <c r="AD54" s="26">
        <f t="shared" si="6"/>
        <v>0.10582568851330768</v>
      </c>
      <c r="AE54" s="26">
        <f t="shared" si="7"/>
        <v>98.524366388512121</v>
      </c>
      <c r="AG54" s="25">
        <v>75.460999999999999</v>
      </c>
      <c r="AH54" s="25">
        <v>19.094000000000001</v>
      </c>
      <c r="AI54" s="25">
        <v>0.74519999999999997</v>
      </c>
      <c r="AJ54" s="25">
        <v>6.2399999999999997E-2</v>
      </c>
      <c r="AK54" s="25">
        <v>0.16639999999999999</v>
      </c>
      <c r="AL54" s="25">
        <v>45.54</v>
      </c>
      <c r="AM54" s="25">
        <v>3.0768</v>
      </c>
      <c r="AN54" s="25">
        <v>8.1449999999999996</v>
      </c>
      <c r="AO54" s="25">
        <v>9.3490000000000002</v>
      </c>
      <c r="AP54" s="25">
        <v>10.465999999999999</v>
      </c>
      <c r="AQ54" s="25">
        <v>0.2843</v>
      </c>
      <c r="AR54" s="25">
        <v>7.0259999999999998</v>
      </c>
      <c r="AS54" s="25">
        <v>24.165600000000001</v>
      </c>
      <c r="AU54" s="26">
        <v>40.695399999999999</v>
      </c>
      <c r="AV54" s="26">
        <v>6.9980000000000002</v>
      </c>
      <c r="AW54" s="26">
        <v>0.7359</v>
      </c>
      <c r="AX54" s="26">
        <v>3.7699999999999997E-2</v>
      </c>
      <c r="AY54" s="26">
        <v>0.1371</v>
      </c>
      <c r="AZ54" s="26">
        <v>32.110199999999999</v>
      </c>
      <c r="BA54" s="26">
        <v>1.0163</v>
      </c>
      <c r="BB54" s="26">
        <v>4.6662999999999997</v>
      </c>
      <c r="BC54" s="26">
        <v>2.2957000000000001</v>
      </c>
      <c r="BD54" s="26">
        <v>1.2214</v>
      </c>
      <c r="BE54" s="26">
        <v>4.24E-2</v>
      </c>
      <c r="BF54" s="26">
        <v>0.63380000000000003</v>
      </c>
      <c r="BG54" s="26">
        <v>0.48330000000000001</v>
      </c>
      <c r="BI54" s="27">
        <f t="shared" si="31"/>
        <v>1.0648493697076327</v>
      </c>
      <c r="BJ54" s="27">
        <f t="shared" si="31"/>
        <v>1.1963699999999999</v>
      </c>
      <c r="BK54" s="27">
        <f t="shared" si="31"/>
        <v>1.05201706753635</v>
      </c>
      <c r="BL54" s="27">
        <f t="shared" si="31"/>
        <v>1.0079724137931034</v>
      </c>
      <c r="BM54" s="27">
        <f t="shared" si="31"/>
        <v>1.0193687089715537</v>
      </c>
      <c r="BN54" s="27">
        <f t="shared" si="31"/>
        <v>1.0586414752944551</v>
      </c>
      <c r="BO54" s="27">
        <f t="shared" si="27"/>
        <v>1.0265805766013971</v>
      </c>
      <c r="BP54" s="27">
        <f t="shared" si="27"/>
        <v>1.3223373272185672</v>
      </c>
      <c r="BQ54" s="27">
        <f t="shared" si="27"/>
        <v>0.96908481073310959</v>
      </c>
      <c r="BR54" s="27">
        <f t="shared" si="27"/>
        <v>1.3894663746520386</v>
      </c>
      <c r="BS54" s="27">
        <f t="shared" si="27"/>
        <v>0.96596084905660384</v>
      </c>
      <c r="BT54" s="27">
        <f t="shared" si="27"/>
        <v>0.90722625433890802</v>
      </c>
      <c r="BU54" s="27">
        <f t="shared" si="27"/>
        <v>0.9704117525346575</v>
      </c>
      <c r="BW54" s="19">
        <v>423115.2</v>
      </c>
      <c r="BX54" s="19">
        <v>73786.100000000006</v>
      </c>
      <c r="BY54" s="19">
        <v>14191.3</v>
      </c>
      <c r="BZ54" s="19">
        <v>96.3</v>
      </c>
      <c r="CA54" s="19">
        <v>255.7</v>
      </c>
      <c r="CB54" s="19">
        <v>57353</v>
      </c>
      <c r="CC54" s="19">
        <v>1504.5</v>
      </c>
      <c r="CD54" s="19">
        <v>36539.4</v>
      </c>
      <c r="CE54" s="19">
        <v>53102</v>
      </c>
      <c r="CF54" s="19">
        <v>5240.8</v>
      </c>
      <c r="CG54" s="19">
        <v>843.6</v>
      </c>
      <c r="CH54" s="19">
        <v>215.9</v>
      </c>
      <c r="CI54" s="19">
        <v>8522.1</v>
      </c>
      <c r="CK54" s="19">
        <f t="shared" si="32"/>
        <v>426450.61428571428</v>
      </c>
      <c r="CL54" s="19">
        <f t="shared" si="32"/>
        <v>75063.682352941178</v>
      </c>
      <c r="CM54" s="19">
        <f t="shared" si="32"/>
        <v>20683.236170212767</v>
      </c>
      <c r="CN54" s="19">
        <f t="shared" si="32"/>
        <v>401.85</v>
      </c>
      <c r="CO54" s="19">
        <f t="shared" si="32"/>
        <v>473.03404255319151</v>
      </c>
      <c r="CP54" s="19">
        <f t="shared" si="32"/>
        <v>57679.356140350879</v>
      </c>
      <c r="CQ54" s="19">
        <f t="shared" si="32"/>
        <v>1730.35</v>
      </c>
      <c r="CR54" s="19">
        <f t="shared" si="28"/>
        <v>37218.550000000003</v>
      </c>
      <c r="CS54" s="19">
        <f t="shared" si="28"/>
        <v>56981.15</v>
      </c>
      <c r="CT54" s="19">
        <f t="shared" si="28"/>
        <v>5566.3</v>
      </c>
      <c r="CU54" s="19">
        <f t="shared" si="28"/>
        <v>2653.7476190476191</v>
      </c>
      <c r="CV54" s="19">
        <f t="shared" si="28"/>
        <v>335.11111111111109</v>
      </c>
      <c r="CW54" s="19">
        <f t="shared" si="28"/>
        <v>9546.7000000000007</v>
      </c>
      <c r="CY54" s="19">
        <v>3919</v>
      </c>
      <c r="CZ54" s="19">
        <v>1451.3</v>
      </c>
      <c r="DA54" s="19">
        <v>6722</v>
      </c>
      <c r="DB54" s="19">
        <v>325.5</v>
      </c>
      <c r="DC54" s="19">
        <v>239.1</v>
      </c>
      <c r="DD54" s="19">
        <v>348.7</v>
      </c>
      <c r="DE54" s="19">
        <v>262.39999999999998</v>
      </c>
      <c r="DF54" s="19">
        <v>787.1</v>
      </c>
      <c r="DG54" s="19">
        <v>3995.4</v>
      </c>
      <c r="DH54" s="19">
        <v>388.6</v>
      </c>
      <c r="DI54" s="19">
        <v>1843.2</v>
      </c>
      <c r="DJ54" s="19">
        <v>156.1</v>
      </c>
      <c r="DK54" s="19">
        <v>1082.7</v>
      </c>
      <c r="DM54" s="19">
        <v>2557.3000000000002</v>
      </c>
      <c r="DN54" s="19">
        <v>1066.0999999999999</v>
      </c>
      <c r="DO54" s="19">
        <v>6230.5</v>
      </c>
      <c r="DP54" s="19">
        <v>285.60000000000002</v>
      </c>
      <c r="DQ54" s="19">
        <v>192.6</v>
      </c>
      <c r="DR54" s="19">
        <v>308.89999999999998</v>
      </c>
      <c r="DS54" s="19">
        <v>189.3</v>
      </c>
      <c r="DT54" s="19">
        <v>571.20000000000005</v>
      </c>
      <c r="DU54" s="19">
        <v>3762.9</v>
      </c>
      <c r="DV54" s="19">
        <v>262.39999999999998</v>
      </c>
      <c r="DW54" s="19">
        <v>1780.1</v>
      </c>
      <c r="DX54" s="19">
        <v>89.7</v>
      </c>
      <c r="DY54" s="19">
        <v>966.5</v>
      </c>
      <c r="EA54" s="19">
        <f t="shared" si="33"/>
        <v>3335.4142857142856</v>
      </c>
      <c r="EB54" s="19">
        <f t="shared" si="33"/>
        <v>1277.5823529411764</v>
      </c>
      <c r="EC54" s="19">
        <f t="shared" si="33"/>
        <v>6491.9361702127662</v>
      </c>
      <c r="ED54" s="19">
        <f t="shared" si="33"/>
        <v>305.55</v>
      </c>
      <c r="EE54" s="19">
        <f t="shared" si="33"/>
        <v>217.33404255319149</v>
      </c>
      <c r="EF54" s="19">
        <f t="shared" si="33"/>
        <v>326.35614035087718</v>
      </c>
      <c r="EG54" s="19">
        <f t="shared" si="33"/>
        <v>225.85</v>
      </c>
      <c r="EH54" s="19">
        <f t="shared" si="29"/>
        <v>679.15000000000009</v>
      </c>
      <c r="EI54" s="19">
        <f t="shared" si="29"/>
        <v>3879.15</v>
      </c>
      <c r="EJ54" s="19">
        <f t="shared" si="29"/>
        <v>325.5</v>
      </c>
      <c r="EK54" s="19">
        <f t="shared" si="29"/>
        <v>1810.1476190476189</v>
      </c>
      <c r="EL54" s="19">
        <f t="shared" si="29"/>
        <v>119.21111111111111</v>
      </c>
      <c r="EM54" s="19">
        <f t="shared" si="29"/>
        <v>1024.5999999999999</v>
      </c>
      <c r="EO54" s="26">
        <v>30.11</v>
      </c>
      <c r="EQ54" s="19">
        <v>10</v>
      </c>
      <c r="ER54" s="19">
        <v>30</v>
      </c>
      <c r="ES54" s="19">
        <v>20</v>
      </c>
      <c r="ET54" s="19">
        <v>50</v>
      </c>
      <c r="EU54" s="19">
        <v>30</v>
      </c>
      <c r="EV54" s="19">
        <v>30</v>
      </c>
      <c r="EW54" s="19">
        <v>30</v>
      </c>
      <c r="EX54" s="19">
        <v>30</v>
      </c>
      <c r="EY54" s="19">
        <v>20</v>
      </c>
      <c r="EZ54" s="19">
        <v>30</v>
      </c>
      <c r="FA54" s="19">
        <v>20</v>
      </c>
      <c r="FB54" s="19">
        <v>30</v>
      </c>
      <c r="FC54" s="19">
        <v>20</v>
      </c>
      <c r="FE54" s="25">
        <v>2.1</v>
      </c>
      <c r="FF54" s="25">
        <v>2.2999999999999998</v>
      </c>
      <c r="FG54" s="25">
        <v>2.2000000000000002</v>
      </c>
      <c r="FH54" s="25">
        <v>2.8</v>
      </c>
      <c r="FI54" s="25">
        <v>2.2000000000000002</v>
      </c>
      <c r="FJ54" s="25">
        <v>3.2</v>
      </c>
      <c r="FK54" s="25">
        <v>2.5</v>
      </c>
      <c r="FL54" s="25">
        <v>2.8</v>
      </c>
      <c r="FM54" s="25">
        <v>2.2000000000000002</v>
      </c>
      <c r="FN54" s="25">
        <v>2.8</v>
      </c>
      <c r="FO54" s="25">
        <v>2.2000000000000002</v>
      </c>
      <c r="FP54" s="25">
        <v>3.5</v>
      </c>
      <c r="FQ54" s="25">
        <v>2.2000000000000002</v>
      </c>
      <c r="FR54" s="25"/>
      <c r="FS54" s="25">
        <v>2.8</v>
      </c>
      <c r="FT54" s="25">
        <v>2.8</v>
      </c>
      <c r="FU54" s="25">
        <v>2.5</v>
      </c>
      <c r="FV54" s="25">
        <v>2.8</v>
      </c>
      <c r="FW54" s="25">
        <v>2.5</v>
      </c>
      <c r="FX54" s="25">
        <v>2.5</v>
      </c>
      <c r="FY54" s="25">
        <v>2.5</v>
      </c>
      <c r="FZ54" s="25">
        <v>2.8</v>
      </c>
      <c r="GA54" s="25">
        <v>2.2000000000000002</v>
      </c>
      <c r="GB54" s="25">
        <v>2.8</v>
      </c>
      <c r="GC54" s="25">
        <v>2</v>
      </c>
      <c r="GD54" s="25">
        <v>2.8</v>
      </c>
      <c r="GE54" s="25">
        <v>2.2000000000000002</v>
      </c>
      <c r="GG54" s="28">
        <v>560706</v>
      </c>
      <c r="GH54" s="28">
        <v>386426.8</v>
      </c>
      <c r="GI54" s="28">
        <v>1904278.9</v>
      </c>
      <c r="GJ54" s="28">
        <v>136666</v>
      </c>
      <c r="GK54" s="28">
        <v>151055.4</v>
      </c>
      <c r="GL54" s="28">
        <v>125939.4</v>
      </c>
      <c r="GM54" s="28">
        <v>48865.4</v>
      </c>
      <c r="GN54" s="28">
        <v>448639.5</v>
      </c>
      <c r="GO54" s="28">
        <v>568018.30000000005</v>
      </c>
      <c r="GP54" s="28">
        <v>50075.9</v>
      </c>
      <c r="GQ54" s="28">
        <v>296729</v>
      </c>
      <c r="GR54" s="28">
        <v>3095.5</v>
      </c>
      <c r="GS54" s="28">
        <v>35263.800000000003</v>
      </c>
      <c r="GU54" s="26">
        <v>25.21</v>
      </c>
      <c r="GV54" s="26">
        <v>19.399999999999999</v>
      </c>
      <c r="GW54" s="26">
        <v>59.19</v>
      </c>
      <c r="GX54" s="26">
        <v>41.39</v>
      </c>
      <c r="GY54" s="26">
        <v>56.02</v>
      </c>
      <c r="GZ54" s="26">
        <v>54.81</v>
      </c>
      <c r="HA54" s="26">
        <v>25.58</v>
      </c>
      <c r="HB54" s="26">
        <v>34.549999999999997</v>
      </c>
      <c r="HC54" s="26">
        <v>17.55</v>
      </c>
      <c r="HD54" s="26">
        <v>8.66</v>
      </c>
      <c r="HE54" s="26">
        <v>12.39</v>
      </c>
      <c r="HF54" s="26">
        <v>9.02</v>
      </c>
      <c r="HG54" s="26">
        <v>2</v>
      </c>
      <c r="HI54" s="27">
        <f t="shared" si="34"/>
        <v>2.1378714495569193E-2</v>
      </c>
      <c r="HJ54" s="27">
        <f t="shared" si="34"/>
        <v>9.5832916463897862E-3</v>
      </c>
      <c r="HK54" s="27">
        <f t="shared" si="34"/>
        <v>1.4404346765373078E-2</v>
      </c>
      <c r="HL54" s="27">
        <f t="shared" si="34"/>
        <v>1.8451029621000658E-2</v>
      </c>
      <c r="HM54" s="27">
        <f t="shared" si="34"/>
        <v>2.4878390131024202E-2</v>
      </c>
      <c r="HN54" s="27">
        <f t="shared" si="34"/>
        <v>3.7154654610913149E-2</v>
      </c>
      <c r="HO54" s="27">
        <f t="shared" si="34"/>
        <v>3.6051423682182809E-2</v>
      </c>
      <c r="HP54" s="27">
        <f t="shared" si="30"/>
        <v>1.1846659368123987E-2</v>
      </c>
      <c r="HQ54" s="27">
        <f t="shared" si="30"/>
        <v>1.0195551983151653E-2</v>
      </c>
      <c r="HR54" s="27">
        <f t="shared" si="30"/>
        <v>1.9352314517573844E-2</v>
      </c>
      <c r="HS54" s="27">
        <f t="shared" si="30"/>
        <v>9.3819629082866913E-3</v>
      </c>
      <c r="HT54" s="27">
        <f t="shared" si="30"/>
        <v>0.12884570744071547</v>
      </c>
      <c r="HU54" s="27">
        <f t="shared" si="30"/>
        <v>9.6316343352715744E-3</v>
      </c>
      <c r="HW54" s="27">
        <f t="shared" si="9"/>
        <v>4.5735483920371175E-2</v>
      </c>
      <c r="HX54" s="27">
        <f t="shared" si="10"/>
        <v>1.81076295658535E-2</v>
      </c>
      <c r="HY54" s="27">
        <f t="shared" si="11"/>
        <v>2.4033652578024981E-2</v>
      </c>
      <c r="HZ54" s="27">
        <f t="shared" si="12"/>
        <v>2.6968024894054563E-2</v>
      </c>
      <c r="IA54" s="27">
        <f t="shared" si="13"/>
        <v>3.6598599721749704E-2</v>
      </c>
      <c r="IB54" s="27">
        <f t="shared" si="14"/>
        <v>4.7799463156939767E-2</v>
      </c>
      <c r="IC54" s="27">
        <f t="shared" si="15"/>
        <v>4.6549598258434438E-2</v>
      </c>
      <c r="ID54" s="27">
        <f t="shared" si="16"/>
        <v>1.9645315230160009E-2</v>
      </c>
      <c r="IE54" s="27">
        <f t="shared" si="17"/>
        <v>1.4265616334825792E-2</v>
      </c>
      <c r="IF54" s="27">
        <f t="shared" si="18"/>
        <v>2.6086339400254011E-2</v>
      </c>
      <c r="IG54" s="27">
        <f t="shared" si="19"/>
        <v>1.1301512519322147E-2</v>
      </c>
      <c r="IH54" s="27"/>
      <c r="II54" s="27"/>
      <c r="IK54" s="27">
        <f t="shared" si="26"/>
        <v>2.823658310026878E-3</v>
      </c>
      <c r="IL54" s="27">
        <f t="shared" si="26"/>
        <v>3.9399355168214349E-3</v>
      </c>
      <c r="IM54" s="27">
        <f t="shared" si="26"/>
        <v>1.4969027867328087E-2</v>
      </c>
      <c r="IN54" s="27">
        <f t="shared" si="26"/>
        <v>0.22509500647778394</v>
      </c>
      <c r="IO54" s="27">
        <f t="shared" si="26"/>
        <v>0.10811690875335621</v>
      </c>
      <c r="IP54" s="27">
        <f t="shared" si="26"/>
        <v>4.4183817580760523E-3</v>
      </c>
      <c r="IQ54" s="27">
        <f t="shared" si="26"/>
        <v>3.0931318297368629E-2</v>
      </c>
      <c r="IR54" s="27">
        <f t="shared" si="26"/>
        <v>5.6056891325054195E-3</v>
      </c>
      <c r="IS54" s="27">
        <f t="shared" si="26"/>
        <v>5.9866764927805904E-3</v>
      </c>
      <c r="IT54" s="27">
        <f t="shared" si="26"/>
        <v>1.541027562546551E-2</v>
      </c>
      <c r="IU54" s="27">
        <f t="shared" si="26"/>
        <v>0.10205870425625263</v>
      </c>
      <c r="IV54" s="27">
        <f t="shared" si="26"/>
        <v>0.10387555148786526</v>
      </c>
      <c r="IW54" s="27">
        <f t="shared" si="26"/>
        <v>1.5547021433164122E-2</v>
      </c>
    </row>
    <row r="55" spans="1:257">
      <c r="A55" s="21">
        <v>53</v>
      </c>
      <c r="B55" s="19" t="s">
        <v>173</v>
      </c>
      <c r="C55" s="22" t="s">
        <v>175</v>
      </c>
      <c r="D55" s="19">
        <v>3</v>
      </c>
      <c r="E55" s="19">
        <v>8</v>
      </c>
      <c r="G55" s="23">
        <v>41218</v>
      </c>
      <c r="H55" s="24">
        <v>0.82388888888888889</v>
      </c>
      <c r="I55" s="24"/>
      <c r="J55" s="25">
        <v>29.247</v>
      </c>
      <c r="K55" s="25">
        <v>-46.305</v>
      </c>
      <c r="L55" s="25">
        <v>10.454000000000001</v>
      </c>
      <c r="M55" s="26"/>
      <c r="O55" s="26">
        <v>42.754709900000002</v>
      </c>
      <c r="P55" s="26">
        <v>8.8067730599999994</v>
      </c>
      <c r="Q55" s="26">
        <v>0.83591348999999993</v>
      </c>
      <c r="R55" s="26">
        <v>3.215432E-2</v>
      </c>
      <c r="S55" s="26">
        <v>0.18241763999999999</v>
      </c>
      <c r="T55" s="26">
        <v>33.706300000000006</v>
      </c>
      <c r="U55" s="26">
        <v>1.0859244299999999</v>
      </c>
      <c r="V55" s="26">
        <v>6.0244949100000005</v>
      </c>
      <c r="W55" s="26">
        <v>2.3730431999999997</v>
      </c>
      <c r="X55" s="26">
        <v>1.7874082199999999</v>
      </c>
      <c r="Y55" s="26">
        <v>4.9389009999999997E-2</v>
      </c>
      <c r="Z55" s="26">
        <v>0.54999999999999993</v>
      </c>
      <c r="AA55" s="26">
        <v>0.48199999999999998</v>
      </c>
      <c r="AB55" s="26">
        <f t="shared" si="21"/>
        <v>98.670528180000005</v>
      </c>
      <c r="AC55" s="26">
        <f t="shared" si="22"/>
        <v>0.23158976545393292</v>
      </c>
      <c r="AD55" s="26">
        <f t="shared" si="6"/>
        <v>0.10875902316293028</v>
      </c>
      <c r="AE55" s="26">
        <f t="shared" si="7"/>
        <v>98.33017939138314</v>
      </c>
      <c r="AG55" s="25">
        <v>74.366</v>
      </c>
      <c r="AH55" s="25">
        <v>20.102</v>
      </c>
      <c r="AI55" s="25">
        <v>0.80420000000000003</v>
      </c>
      <c r="AJ55" s="25">
        <v>5.1799999999999999E-2</v>
      </c>
      <c r="AK55" s="25">
        <v>0.2175</v>
      </c>
      <c r="AL55" s="25">
        <v>45.143000000000001</v>
      </c>
      <c r="AM55" s="25">
        <v>3.2025999999999999</v>
      </c>
      <c r="AN55" s="25">
        <v>7.9530000000000003</v>
      </c>
      <c r="AO55" s="25">
        <v>9.9710000000000001</v>
      </c>
      <c r="AP55" s="25">
        <v>11.032999999999999</v>
      </c>
      <c r="AQ55" s="25">
        <v>0.34229999999999999</v>
      </c>
      <c r="AR55" s="25">
        <v>6.6898999999999997</v>
      </c>
      <c r="AS55" s="25">
        <v>24.85</v>
      </c>
      <c r="AU55" s="26">
        <v>40.104900000000001</v>
      </c>
      <c r="AV55" s="26">
        <v>7.3673999999999999</v>
      </c>
      <c r="AW55" s="26">
        <v>0.79410000000000003</v>
      </c>
      <c r="AX55" s="26">
        <v>3.1300000000000001E-2</v>
      </c>
      <c r="AY55" s="26">
        <v>0.1792</v>
      </c>
      <c r="AZ55" s="26">
        <v>31.830300000000001</v>
      </c>
      <c r="BA55" s="26">
        <v>1.0578000000000001</v>
      </c>
      <c r="BB55" s="26">
        <v>4.5563000000000002</v>
      </c>
      <c r="BC55" s="26">
        <v>2.4485000000000001</v>
      </c>
      <c r="BD55" s="26">
        <v>1.2875000000000001</v>
      </c>
      <c r="BE55" s="26">
        <v>5.11E-2</v>
      </c>
      <c r="BF55" s="26">
        <v>0.60340000000000005</v>
      </c>
      <c r="BG55" s="26">
        <v>0.497</v>
      </c>
      <c r="BI55" s="27">
        <f t="shared" si="31"/>
        <v>1.0660719737488438</v>
      </c>
      <c r="BJ55" s="27">
        <f t="shared" si="31"/>
        <v>1.1953705594918151</v>
      </c>
      <c r="BK55" s="27">
        <f t="shared" si="31"/>
        <v>1.052655194559879</v>
      </c>
      <c r="BL55" s="27">
        <f t="shared" si="31"/>
        <v>1.0272945686900958</v>
      </c>
      <c r="BM55" s="27">
        <f t="shared" si="31"/>
        <v>1.0179555803571427</v>
      </c>
      <c r="BN55" s="27">
        <f t="shared" si="31"/>
        <v>1.058937553211877</v>
      </c>
      <c r="BO55" s="27">
        <f t="shared" si="27"/>
        <v>1.0265876630743049</v>
      </c>
      <c r="BP55" s="27">
        <f t="shared" si="27"/>
        <v>1.3222340298048856</v>
      </c>
      <c r="BQ55" s="27">
        <f t="shared" si="27"/>
        <v>0.96918243822748606</v>
      </c>
      <c r="BR55" s="27">
        <f t="shared" si="27"/>
        <v>1.3882782291262135</v>
      </c>
      <c r="BS55" s="27">
        <f t="shared" si="27"/>
        <v>0.96651682974559683</v>
      </c>
      <c r="BT55" s="27">
        <f t="shared" si="27"/>
        <v>0.91150149154789506</v>
      </c>
      <c r="BU55" s="27">
        <f t="shared" si="27"/>
        <v>0.96981891348088534</v>
      </c>
      <c r="BW55" s="19">
        <v>416975.4</v>
      </c>
      <c r="BX55" s="19">
        <v>77679.3</v>
      </c>
      <c r="BY55" s="19">
        <v>15315.4</v>
      </c>
      <c r="BZ55" s="19">
        <v>83</v>
      </c>
      <c r="CA55" s="19">
        <v>332</v>
      </c>
      <c r="CB55" s="19">
        <v>56852.6</v>
      </c>
      <c r="CC55" s="19">
        <v>1563.7</v>
      </c>
      <c r="CD55" s="19">
        <v>35680.6</v>
      </c>
      <c r="CE55" s="19">
        <v>56633.5</v>
      </c>
      <c r="CF55" s="19">
        <v>5524.6</v>
      </c>
      <c r="CG55" s="19">
        <v>1015.9</v>
      </c>
      <c r="CH55" s="19">
        <v>205.8</v>
      </c>
      <c r="CI55" s="19">
        <v>8761.6</v>
      </c>
      <c r="CK55" s="19">
        <f t="shared" si="32"/>
        <v>420267.98571428575</v>
      </c>
      <c r="CL55" s="19">
        <f t="shared" si="32"/>
        <v>78979.400000000009</v>
      </c>
      <c r="CM55" s="19">
        <f t="shared" si="32"/>
        <v>21819.853191489361</v>
      </c>
      <c r="CN55" s="19">
        <f t="shared" si="32"/>
        <v>400.04999999999995</v>
      </c>
      <c r="CO55" s="19">
        <f t="shared" si="32"/>
        <v>554.8744680851064</v>
      </c>
      <c r="CP55" s="19">
        <f t="shared" si="32"/>
        <v>57183.743859649119</v>
      </c>
      <c r="CQ55" s="19">
        <f t="shared" si="32"/>
        <v>1781.15</v>
      </c>
      <c r="CR55" s="19">
        <f t="shared" si="28"/>
        <v>36369.5</v>
      </c>
      <c r="CS55" s="19">
        <f t="shared" si="28"/>
        <v>60660.7</v>
      </c>
      <c r="CT55" s="19">
        <f t="shared" si="28"/>
        <v>5868.25</v>
      </c>
      <c r="CU55" s="19">
        <f t="shared" si="28"/>
        <v>2752.7952380952379</v>
      </c>
      <c r="CV55" s="19">
        <f t="shared" si="28"/>
        <v>342.31111111111113</v>
      </c>
      <c r="CW55" s="19">
        <f t="shared" si="28"/>
        <v>9827.35</v>
      </c>
      <c r="CY55" s="19">
        <v>4063.8</v>
      </c>
      <c r="CZ55" s="19">
        <v>1394.4</v>
      </c>
      <c r="DA55" s="19">
        <v>6779.5</v>
      </c>
      <c r="DB55" s="19">
        <v>351.9</v>
      </c>
      <c r="DC55" s="19">
        <v>229.1</v>
      </c>
      <c r="DD55" s="19">
        <v>308.8</v>
      </c>
      <c r="DE55" s="19">
        <v>245.7</v>
      </c>
      <c r="DF55" s="19">
        <v>800.1</v>
      </c>
      <c r="DG55" s="19">
        <v>4030.5</v>
      </c>
      <c r="DH55" s="19">
        <v>395.1</v>
      </c>
      <c r="DI55" s="19">
        <v>1836</v>
      </c>
      <c r="DJ55" s="19">
        <v>149.4</v>
      </c>
      <c r="DK55" s="19">
        <v>1072.4000000000001</v>
      </c>
      <c r="DM55" s="19">
        <v>2264.3000000000002</v>
      </c>
      <c r="DN55" s="19">
        <v>1185.3</v>
      </c>
      <c r="DO55" s="19">
        <v>6191.9</v>
      </c>
      <c r="DP55" s="19">
        <v>282.2</v>
      </c>
      <c r="DQ55" s="19">
        <v>215.8</v>
      </c>
      <c r="DR55" s="19">
        <v>348.6</v>
      </c>
      <c r="DS55" s="19">
        <v>189.2</v>
      </c>
      <c r="DT55" s="19">
        <v>577.70000000000005</v>
      </c>
      <c r="DU55" s="19">
        <v>4023.9</v>
      </c>
      <c r="DV55" s="19">
        <v>292.2</v>
      </c>
      <c r="DW55" s="19">
        <v>1646.8</v>
      </c>
      <c r="DX55" s="19">
        <v>126.2</v>
      </c>
      <c r="DY55" s="19">
        <v>1059.0999999999999</v>
      </c>
      <c r="EA55" s="19">
        <f t="shared" si="33"/>
        <v>3292.5857142857144</v>
      </c>
      <c r="EB55" s="19">
        <f t="shared" si="33"/>
        <v>1300.1000000000001</v>
      </c>
      <c r="EC55" s="19">
        <f t="shared" si="33"/>
        <v>6504.4531914893614</v>
      </c>
      <c r="ED55" s="19">
        <f t="shared" si="33"/>
        <v>317.04999999999995</v>
      </c>
      <c r="EE55" s="19">
        <f t="shared" si="33"/>
        <v>222.87446808510637</v>
      </c>
      <c r="EF55" s="19">
        <f t="shared" si="33"/>
        <v>331.14385964912282</v>
      </c>
      <c r="EG55" s="19">
        <f t="shared" si="33"/>
        <v>217.45</v>
      </c>
      <c r="EH55" s="19">
        <f t="shared" si="29"/>
        <v>688.90000000000009</v>
      </c>
      <c r="EI55" s="19">
        <f t="shared" si="29"/>
        <v>4027.2</v>
      </c>
      <c r="EJ55" s="19">
        <f t="shared" si="29"/>
        <v>343.65</v>
      </c>
      <c r="EK55" s="19">
        <f t="shared" si="29"/>
        <v>1736.895238095238</v>
      </c>
      <c r="EL55" s="19">
        <f t="shared" si="29"/>
        <v>136.51111111111112</v>
      </c>
      <c r="EM55" s="19">
        <f t="shared" si="29"/>
        <v>1065.75</v>
      </c>
      <c r="EO55" s="26">
        <v>30.12</v>
      </c>
      <c r="EQ55" s="19">
        <v>10</v>
      </c>
      <c r="ER55" s="19">
        <v>30</v>
      </c>
      <c r="ES55" s="19">
        <v>20</v>
      </c>
      <c r="ET55" s="19">
        <v>50</v>
      </c>
      <c r="EU55" s="19">
        <v>30</v>
      </c>
      <c r="EV55" s="19">
        <v>30</v>
      </c>
      <c r="EW55" s="19">
        <v>30</v>
      </c>
      <c r="EX55" s="19">
        <v>30</v>
      </c>
      <c r="EY55" s="19">
        <v>20</v>
      </c>
      <c r="EZ55" s="19">
        <v>30</v>
      </c>
      <c r="FA55" s="19">
        <v>20</v>
      </c>
      <c r="FB55" s="19">
        <v>30</v>
      </c>
      <c r="FC55" s="19">
        <v>20</v>
      </c>
      <c r="FE55" s="25">
        <v>2.1</v>
      </c>
      <c r="FF55" s="25">
        <v>2.2999999999999998</v>
      </c>
      <c r="FG55" s="25">
        <v>2.2000000000000002</v>
      </c>
      <c r="FH55" s="25">
        <v>2.8</v>
      </c>
      <c r="FI55" s="25">
        <v>2.2000000000000002</v>
      </c>
      <c r="FJ55" s="25">
        <v>3.2</v>
      </c>
      <c r="FK55" s="25">
        <v>2.5</v>
      </c>
      <c r="FL55" s="25">
        <v>2.8</v>
      </c>
      <c r="FM55" s="25">
        <v>2.2000000000000002</v>
      </c>
      <c r="FN55" s="25">
        <v>2.8</v>
      </c>
      <c r="FO55" s="25">
        <v>2.2000000000000002</v>
      </c>
      <c r="FP55" s="25">
        <v>3.5</v>
      </c>
      <c r="FQ55" s="25">
        <v>2.2000000000000002</v>
      </c>
      <c r="FR55" s="25"/>
      <c r="FS55" s="25">
        <v>2.8</v>
      </c>
      <c r="FT55" s="25">
        <v>2.8</v>
      </c>
      <c r="FU55" s="25">
        <v>2.5</v>
      </c>
      <c r="FV55" s="25">
        <v>2.8</v>
      </c>
      <c r="FW55" s="25">
        <v>2.5</v>
      </c>
      <c r="FX55" s="25">
        <v>2.5</v>
      </c>
      <c r="FY55" s="25">
        <v>2.5</v>
      </c>
      <c r="FZ55" s="25">
        <v>2.8</v>
      </c>
      <c r="GA55" s="25">
        <v>2.2000000000000002</v>
      </c>
      <c r="GB55" s="25">
        <v>2.8</v>
      </c>
      <c r="GC55" s="25">
        <v>2</v>
      </c>
      <c r="GD55" s="25">
        <v>2.8</v>
      </c>
      <c r="GE55" s="25">
        <v>2.2000000000000002</v>
      </c>
      <c r="GG55" s="28">
        <v>560706</v>
      </c>
      <c r="GH55" s="28">
        <v>386426.8</v>
      </c>
      <c r="GI55" s="28">
        <v>1904278.9</v>
      </c>
      <c r="GJ55" s="28">
        <v>136666</v>
      </c>
      <c r="GK55" s="28">
        <v>151055.4</v>
      </c>
      <c r="GL55" s="28">
        <v>125939.4</v>
      </c>
      <c r="GM55" s="28">
        <v>48865.4</v>
      </c>
      <c r="GN55" s="28">
        <v>448639.5</v>
      </c>
      <c r="GO55" s="28">
        <v>568018.30000000005</v>
      </c>
      <c r="GP55" s="28">
        <v>50075.9</v>
      </c>
      <c r="GQ55" s="28">
        <v>296729</v>
      </c>
      <c r="GR55" s="28">
        <v>3095.5</v>
      </c>
      <c r="GS55" s="28">
        <v>35263.800000000003</v>
      </c>
      <c r="GU55" s="26">
        <v>25.21</v>
      </c>
      <c r="GV55" s="26">
        <v>19.399999999999999</v>
      </c>
      <c r="GW55" s="26">
        <v>59.19</v>
      </c>
      <c r="GX55" s="26">
        <v>41.39</v>
      </c>
      <c r="GY55" s="26">
        <v>56.02</v>
      </c>
      <c r="GZ55" s="26">
        <v>54.81</v>
      </c>
      <c r="HA55" s="26">
        <v>25.58</v>
      </c>
      <c r="HB55" s="26">
        <v>34.549999999999997</v>
      </c>
      <c r="HC55" s="26">
        <v>17.55</v>
      </c>
      <c r="HD55" s="26">
        <v>8.66</v>
      </c>
      <c r="HE55" s="26">
        <v>12.39</v>
      </c>
      <c r="HF55" s="26">
        <v>9.02</v>
      </c>
      <c r="HG55" s="26">
        <v>2</v>
      </c>
      <c r="HI55" s="27">
        <f t="shared" si="34"/>
        <v>2.1261871155129827E-2</v>
      </c>
      <c r="HJ55" s="27">
        <f t="shared" si="34"/>
        <v>9.6576968147666156E-3</v>
      </c>
      <c r="HK55" s="27">
        <f t="shared" si="34"/>
        <v>1.4424577117133779E-2</v>
      </c>
      <c r="HL55" s="27">
        <f t="shared" si="34"/>
        <v>1.9152152020720684E-2</v>
      </c>
      <c r="HM55" s="27">
        <f t="shared" si="34"/>
        <v>2.5154400886024473E-2</v>
      </c>
      <c r="HN55" s="27">
        <f t="shared" si="34"/>
        <v>3.7430448141631101E-2</v>
      </c>
      <c r="HO55" s="27">
        <f t="shared" si="34"/>
        <v>3.5369015412910723E-2</v>
      </c>
      <c r="HP55" s="27">
        <f t="shared" si="30"/>
        <v>1.1928480029507587E-2</v>
      </c>
      <c r="HQ55" s="27">
        <f t="shared" si="30"/>
        <v>1.0387611515987745E-2</v>
      </c>
      <c r="HR55" s="27">
        <f t="shared" si="30"/>
        <v>1.9864240159619431E-2</v>
      </c>
      <c r="HS55" s="27">
        <f t="shared" si="30"/>
        <v>9.1939326351393336E-3</v>
      </c>
      <c r="HT55" s="27">
        <f t="shared" si="30"/>
        <v>0.13850493730976635</v>
      </c>
      <c r="HU55" s="27">
        <f t="shared" si="30"/>
        <v>9.8155124230829959E-3</v>
      </c>
      <c r="HW55" s="27">
        <f t="shared" si="9"/>
        <v>4.5485520962169242E-2</v>
      </c>
      <c r="HX55" s="27">
        <f t="shared" si="10"/>
        <v>1.8248218131501518E-2</v>
      </c>
      <c r="HY55" s="27">
        <f t="shared" si="11"/>
        <v>2.4067406919937712E-2</v>
      </c>
      <c r="HZ55" s="27">
        <f t="shared" si="12"/>
        <v>2.7992785393485351E-2</v>
      </c>
      <c r="IA55" s="27">
        <f t="shared" si="13"/>
        <v>3.7004639143430607E-2</v>
      </c>
      <c r="IB55" s="27">
        <f t="shared" si="14"/>
        <v>4.8154271534208412E-2</v>
      </c>
      <c r="IC55" s="27">
        <f t="shared" si="15"/>
        <v>4.566847270115032E-2</v>
      </c>
      <c r="ID55" s="27">
        <f t="shared" si="16"/>
        <v>1.9780998432932434E-2</v>
      </c>
      <c r="IE55" s="27">
        <f t="shared" si="17"/>
        <v>1.4534346033170054E-2</v>
      </c>
      <c r="IF55" s="27">
        <f t="shared" si="18"/>
        <v>2.67763998079622E-2</v>
      </c>
      <c r="IG55" s="27">
        <f t="shared" si="19"/>
        <v>1.107501125228884E-2</v>
      </c>
      <c r="IH55" s="27"/>
      <c r="II55" s="27"/>
      <c r="IK55" s="27">
        <f t="shared" si="26"/>
        <v>2.8439361718587226E-3</v>
      </c>
      <c r="IL55" s="27">
        <f t="shared" si="26"/>
        <v>3.8371512216829676E-3</v>
      </c>
      <c r="IM55" s="27">
        <f t="shared" si="26"/>
        <v>1.4158225208346338E-2</v>
      </c>
      <c r="IN55" s="27">
        <f t="shared" si="26"/>
        <v>0.26290526467913827</v>
      </c>
      <c r="IO55" s="27">
        <f t="shared" si="26"/>
        <v>8.8367693193407967E-2</v>
      </c>
      <c r="IP55" s="27">
        <f t="shared" si="26"/>
        <v>4.4376362063510994E-3</v>
      </c>
      <c r="IQ55" s="27">
        <f t="shared" si="26"/>
        <v>3.0076091281546837E-2</v>
      </c>
      <c r="IR55" s="27">
        <f t="shared" si="26"/>
        <v>5.6757475769775067E-3</v>
      </c>
      <c r="IS55" s="27">
        <f t="shared" si="26"/>
        <v>5.7862293313820151E-3</v>
      </c>
      <c r="IT55" s="27">
        <f t="shared" si="26"/>
        <v>1.5008015780460184E-2</v>
      </c>
      <c r="IU55" s="27">
        <f t="shared" si="26"/>
        <v>8.4979614913663071E-2</v>
      </c>
      <c r="IV55" s="27">
        <f t="shared" si="26"/>
        <v>0.11185455320497849</v>
      </c>
      <c r="IW55" s="27">
        <f t="shared" si="26"/>
        <v>1.5347931123172426E-2</v>
      </c>
    </row>
    <row r="56" spans="1:257">
      <c r="A56" s="21">
        <v>54</v>
      </c>
      <c r="B56" s="19" t="s">
        <v>173</v>
      </c>
      <c r="C56" s="22" t="s">
        <v>175</v>
      </c>
      <c r="D56" s="19">
        <v>3</v>
      </c>
      <c r="E56" s="19">
        <v>9</v>
      </c>
      <c r="G56" s="23">
        <v>41218</v>
      </c>
      <c r="H56" s="24">
        <v>0.82692129629629629</v>
      </c>
      <c r="I56" s="24"/>
      <c r="J56" s="25">
        <v>29.251000000000001</v>
      </c>
      <c r="K56" s="25">
        <v>-46.295999999999999</v>
      </c>
      <c r="L56" s="25">
        <v>10.454000000000001</v>
      </c>
      <c r="M56" s="26"/>
      <c r="O56" s="26">
        <v>42.756849240000001</v>
      </c>
      <c r="P56" s="26">
        <v>9.0788553000000007</v>
      </c>
      <c r="Q56" s="26">
        <v>0.86928328999999993</v>
      </c>
      <c r="R56" s="26">
        <v>2.1923399999999999E-2</v>
      </c>
      <c r="S56" s="26">
        <v>0.18535985999999999</v>
      </c>
      <c r="T56" s="26">
        <v>33.78349</v>
      </c>
      <c r="U56" s="26">
        <v>1.0923805799999999</v>
      </c>
      <c r="V56" s="26">
        <v>5.8785671500000003</v>
      </c>
      <c r="W56" s="26">
        <v>2.5017695999999998</v>
      </c>
      <c r="X56" s="26">
        <v>1.83458717</v>
      </c>
      <c r="Y56" s="26">
        <v>5.1798230000000001E-2</v>
      </c>
      <c r="Z56" s="26">
        <v>0.434</v>
      </c>
      <c r="AA56" s="26">
        <v>0.51100000000000001</v>
      </c>
      <c r="AB56" s="26">
        <f t="shared" si="21"/>
        <v>98.999863819999987</v>
      </c>
      <c r="AC56" s="26">
        <f t="shared" si="22"/>
        <v>0.18274537855819437</v>
      </c>
      <c r="AD56" s="26">
        <f t="shared" si="6"/>
        <v>0.11530261584285763</v>
      </c>
      <c r="AE56" s="26">
        <f t="shared" si="7"/>
        <v>98.701815825598928</v>
      </c>
      <c r="AG56" s="25">
        <v>74.353999999999999</v>
      </c>
      <c r="AH56" s="25">
        <v>20.748000000000001</v>
      </c>
      <c r="AI56" s="25">
        <v>0.8357</v>
      </c>
      <c r="AJ56" s="25">
        <v>3.6999999999999998E-2</v>
      </c>
      <c r="AK56" s="25">
        <v>0.2208</v>
      </c>
      <c r="AL56" s="25">
        <v>45.262</v>
      </c>
      <c r="AM56" s="25">
        <v>3.2240000000000002</v>
      </c>
      <c r="AN56" s="25">
        <v>7.7640000000000002</v>
      </c>
      <c r="AO56" s="25">
        <v>10.515000000000001</v>
      </c>
      <c r="AP56" s="25">
        <v>11.335000000000001</v>
      </c>
      <c r="AQ56" s="25">
        <v>0.3619</v>
      </c>
      <c r="AR56" s="25">
        <v>5.2854000000000001</v>
      </c>
      <c r="AS56" s="25">
        <v>26.347300000000001</v>
      </c>
      <c r="AU56" s="26">
        <v>40.098399999999998</v>
      </c>
      <c r="AV56" s="26">
        <v>7.6040999999999999</v>
      </c>
      <c r="AW56" s="26">
        <v>0.82530000000000003</v>
      </c>
      <c r="AX56" s="26">
        <v>2.24E-2</v>
      </c>
      <c r="AY56" s="26">
        <v>0.182</v>
      </c>
      <c r="AZ56" s="26">
        <v>31.914200000000001</v>
      </c>
      <c r="BA56" s="26">
        <v>1.0649</v>
      </c>
      <c r="BB56" s="26">
        <v>4.4480000000000004</v>
      </c>
      <c r="BC56" s="26">
        <v>2.5821000000000001</v>
      </c>
      <c r="BD56" s="26">
        <v>1.3228</v>
      </c>
      <c r="BE56" s="26">
        <v>5.3999999999999999E-2</v>
      </c>
      <c r="BF56" s="26">
        <v>0.47670000000000001</v>
      </c>
      <c r="BG56" s="26">
        <v>0.52700000000000002</v>
      </c>
      <c r="BI56" s="27">
        <f t="shared" si="31"/>
        <v>1.0662981375815495</v>
      </c>
      <c r="BJ56" s="27">
        <f t="shared" si="31"/>
        <v>1.1939421233282046</v>
      </c>
      <c r="BK56" s="27">
        <f t="shared" si="31"/>
        <v>1.0532936992608748</v>
      </c>
      <c r="BL56" s="27">
        <f t="shared" si="31"/>
        <v>0.97872321428571429</v>
      </c>
      <c r="BM56" s="27">
        <f t="shared" si="31"/>
        <v>1.0184607692307692</v>
      </c>
      <c r="BN56" s="27">
        <f t="shared" si="31"/>
        <v>1.0585723596392829</v>
      </c>
      <c r="BO56" s="27">
        <f t="shared" si="27"/>
        <v>1.0258057845807118</v>
      </c>
      <c r="BP56" s="27">
        <f t="shared" si="27"/>
        <v>1.3216203124999999</v>
      </c>
      <c r="BQ56" s="27">
        <f t="shared" si="27"/>
        <v>0.96888950853956068</v>
      </c>
      <c r="BR56" s="27">
        <f t="shared" si="27"/>
        <v>1.3868968627154521</v>
      </c>
      <c r="BS56" s="27">
        <f t="shared" si="27"/>
        <v>0.95922648148148149</v>
      </c>
      <c r="BT56" s="27">
        <f t="shared" si="27"/>
        <v>0.91042584434654916</v>
      </c>
      <c r="BU56" s="27">
        <f t="shared" si="27"/>
        <v>0.96963946869070206</v>
      </c>
      <c r="BW56" s="19">
        <v>416904.7</v>
      </c>
      <c r="BX56" s="19">
        <v>80176</v>
      </c>
      <c r="BY56" s="19">
        <v>15915</v>
      </c>
      <c r="BZ56" s="19">
        <v>63.1</v>
      </c>
      <c r="CA56" s="19">
        <v>335.4</v>
      </c>
      <c r="CB56" s="19">
        <v>57001</v>
      </c>
      <c r="CC56" s="19">
        <v>1574.2</v>
      </c>
      <c r="CD56" s="19">
        <v>34832.300000000003</v>
      </c>
      <c r="CE56" s="19">
        <v>59727.7</v>
      </c>
      <c r="CF56" s="19">
        <v>5675.9</v>
      </c>
      <c r="CG56" s="19">
        <v>1072.7</v>
      </c>
      <c r="CH56" s="19">
        <v>162.69999999999999</v>
      </c>
      <c r="CI56" s="19">
        <v>9292.6</v>
      </c>
      <c r="CK56" s="19">
        <f t="shared" si="32"/>
        <v>420334</v>
      </c>
      <c r="CL56" s="19">
        <f t="shared" si="32"/>
        <v>81405.782352941183</v>
      </c>
      <c r="CM56" s="19">
        <f t="shared" si="32"/>
        <v>22332.53404255319</v>
      </c>
      <c r="CN56" s="19">
        <f t="shared" si="32"/>
        <v>386.95000000000005</v>
      </c>
      <c r="CO56" s="19">
        <f t="shared" si="32"/>
        <v>554.38936170212764</v>
      </c>
      <c r="CP56" s="19">
        <f t="shared" si="32"/>
        <v>57374.261403508775</v>
      </c>
      <c r="CQ56" s="19">
        <f t="shared" si="32"/>
        <v>1806.7</v>
      </c>
      <c r="CR56" s="19">
        <f t="shared" si="28"/>
        <v>35511.5</v>
      </c>
      <c r="CS56" s="19">
        <f t="shared" si="28"/>
        <v>63686.549999999996</v>
      </c>
      <c r="CT56" s="19">
        <f t="shared" si="28"/>
        <v>6004.7</v>
      </c>
      <c r="CU56" s="19">
        <f t="shared" si="28"/>
        <v>2801.9238095238097</v>
      </c>
      <c r="CV56" s="19">
        <f t="shared" si="28"/>
        <v>313.65555555555557</v>
      </c>
      <c r="CW56" s="19">
        <f t="shared" si="28"/>
        <v>10362.050000000001</v>
      </c>
      <c r="CY56" s="19">
        <v>4197.8999999999996</v>
      </c>
      <c r="CZ56" s="19">
        <v>1467.9</v>
      </c>
      <c r="DA56" s="19">
        <v>6725.3</v>
      </c>
      <c r="DB56" s="19">
        <v>338.8</v>
      </c>
      <c r="DC56" s="19">
        <v>215.9</v>
      </c>
      <c r="DD56" s="19">
        <v>391.9</v>
      </c>
      <c r="DE56" s="19">
        <v>279</v>
      </c>
      <c r="DF56" s="19">
        <v>793.8</v>
      </c>
      <c r="DG56" s="19">
        <v>4204.6000000000004</v>
      </c>
      <c r="DH56" s="19">
        <v>381.9</v>
      </c>
      <c r="DI56" s="19">
        <v>1826.6</v>
      </c>
      <c r="DJ56" s="19">
        <v>169.4</v>
      </c>
      <c r="DK56" s="19">
        <v>1202.3</v>
      </c>
      <c r="DM56" s="19">
        <v>2404.5</v>
      </c>
      <c r="DN56" s="19">
        <v>939.9</v>
      </c>
      <c r="DO56" s="19">
        <v>6067.8</v>
      </c>
      <c r="DP56" s="19">
        <v>308.89999999999998</v>
      </c>
      <c r="DQ56" s="19">
        <v>222.5</v>
      </c>
      <c r="DR56" s="19">
        <v>358.7</v>
      </c>
      <c r="DS56" s="19">
        <v>186</v>
      </c>
      <c r="DT56" s="19">
        <v>564.6</v>
      </c>
      <c r="DU56" s="19">
        <v>3713.1</v>
      </c>
      <c r="DV56" s="19">
        <v>275.7</v>
      </c>
      <c r="DW56" s="19">
        <v>1640.7</v>
      </c>
      <c r="DX56" s="19">
        <v>136.19999999999999</v>
      </c>
      <c r="DY56" s="19">
        <v>936.6</v>
      </c>
      <c r="EA56" s="19">
        <f t="shared" si="33"/>
        <v>3429.2999999999997</v>
      </c>
      <c r="EB56" s="19">
        <f t="shared" si="33"/>
        <v>1229.7823529411767</v>
      </c>
      <c r="EC56" s="19">
        <f t="shared" si="33"/>
        <v>6417.5340425531913</v>
      </c>
      <c r="ED56" s="19">
        <f t="shared" si="33"/>
        <v>323.85000000000002</v>
      </c>
      <c r="EE56" s="19">
        <f t="shared" si="33"/>
        <v>218.98936170212767</v>
      </c>
      <c r="EF56" s="19">
        <f t="shared" si="33"/>
        <v>373.26140350877193</v>
      </c>
      <c r="EG56" s="19">
        <f t="shared" si="33"/>
        <v>232.5</v>
      </c>
      <c r="EH56" s="19">
        <f t="shared" si="29"/>
        <v>679.2</v>
      </c>
      <c r="EI56" s="19">
        <f t="shared" si="29"/>
        <v>3958.8500000000004</v>
      </c>
      <c r="EJ56" s="19">
        <f t="shared" si="29"/>
        <v>328.79999999999995</v>
      </c>
      <c r="EK56" s="19">
        <f t="shared" si="29"/>
        <v>1729.2238095238095</v>
      </c>
      <c r="EL56" s="19">
        <f t="shared" si="29"/>
        <v>150.95555555555555</v>
      </c>
      <c r="EM56" s="19">
        <f t="shared" si="29"/>
        <v>1069.45</v>
      </c>
      <c r="EO56" s="26">
        <v>30.11</v>
      </c>
      <c r="EQ56" s="19">
        <v>10</v>
      </c>
      <c r="ER56" s="19">
        <v>30</v>
      </c>
      <c r="ES56" s="19">
        <v>20</v>
      </c>
      <c r="ET56" s="19">
        <v>50</v>
      </c>
      <c r="EU56" s="19">
        <v>30</v>
      </c>
      <c r="EV56" s="19">
        <v>30</v>
      </c>
      <c r="EW56" s="19">
        <v>30</v>
      </c>
      <c r="EX56" s="19">
        <v>30</v>
      </c>
      <c r="EY56" s="19">
        <v>20</v>
      </c>
      <c r="EZ56" s="19">
        <v>30</v>
      </c>
      <c r="FA56" s="19">
        <v>20</v>
      </c>
      <c r="FB56" s="19">
        <v>30</v>
      </c>
      <c r="FC56" s="19">
        <v>20</v>
      </c>
      <c r="FE56" s="25">
        <v>2.1</v>
      </c>
      <c r="FF56" s="25">
        <v>2.2999999999999998</v>
      </c>
      <c r="FG56" s="25">
        <v>2.2000000000000002</v>
      </c>
      <c r="FH56" s="25">
        <v>2.8</v>
      </c>
      <c r="FI56" s="25">
        <v>2.2000000000000002</v>
      </c>
      <c r="FJ56" s="25">
        <v>3.2</v>
      </c>
      <c r="FK56" s="25">
        <v>2.5</v>
      </c>
      <c r="FL56" s="25">
        <v>2.8</v>
      </c>
      <c r="FM56" s="25">
        <v>2.2000000000000002</v>
      </c>
      <c r="FN56" s="25">
        <v>2.8</v>
      </c>
      <c r="FO56" s="25">
        <v>2.2000000000000002</v>
      </c>
      <c r="FP56" s="25">
        <v>3.5</v>
      </c>
      <c r="FQ56" s="25">
        <v>2.2000000000000002</v>
      </c>
      <c r="FR56" s="25"/>
      <c r="FS56" s="25">
        <v>2.8</v>
      </c>
      <c r="FT56" s="25">
        <v>2.8</v>
      </c>
      <c r="FU56" s="25">
        <v>2.5</v>
      </c>
      <c r="FV56" s="25">
        <v>2.8</v>
      </c>
      <c r="FW56" s="25">
        <v>2.5</v>
      </c>
      <c r="FX56" s="25">
        <v>2.5</v>
      </c>
      <c r="FY56" s="25">
        <v>2.5</v>
      </c>
      <c r="FZ56" s="25">
        <v>2.8</v>
      </c>
      <c r="GA56" s="25">
        <v>2.2000000000000002</v>
      </c>
      <c r="GB56" s="25">
        <v>2.8</v>
      </c>
      <c r="GC56" s="25">
        <v>2</v>
      </c>
      <c r="GD56" s="25">
        <v>2.8</v>
      </c>
      <c r="GE56" s="25">
        <v>2.2000000000000002</v>
      </c>
      <c r="GG56" s="28">
        <v>560706</v>
      </c>
      <c r="GH56" s="28">
        <v>386426.8</v>
      </c>
      <c r="GI56" s="28">
        <v>1904278.9</v>
      </c>
      <c r="GJ56" s="28">
        <v>136666</v>
      </c>
      <c r="GK56" s="28">
        <v>151055.4</v>
      </c>
      <c r="GL56" s="28">
        <v>125939.4</v>
      </c>
      <c r="GM56" s="28">
        <v>48865.4</v>
      </c>
      <c r="GN56" s="28">
        <v>448639.5</v>
      </c>
      <c r="GO56" s="28">
        <v>568018.30000000005</v>
      </c>
      <c r="GP56" s="28">
        <v>50075.9</v>
      </c>
      <c r="GQ56" s="28">
        <v>296729</v>
      </c>
      <c r="GR56" s="28">
        <v>3095.5</v>
      </c>
      <c r="GS56" s="28">
        <v>35263.800000000003</v>
      </c>
      <c r="GU56" s="26">
        <v>25.21</v>
      </c>
      <c r="GV56" s="26">
        <v>19.399999999999999</v>
      </c>
      <c r="GW56" s="26">
        <v>59.19</v>
      </c>
      <c r="GX56" s="26">
        <v>41.39</v>
      </c>
      <c r="GY56" s="26">
        <v>56.02</v>
      </c>
      <c r="GZ56" s="26">
        <v>54.81</v>
      </c>
      <c r="HA56" s="26">
        <v>25.58</v>
      </c>
      <c r="HB56" s="26">
        <v>34.549999999999997</v>
      </c>
      <c r="HC56" s="26">
        <v>17.55</v>
      </c>
      <c r="HD56" s="26">
        <v>8.66</v>
      </c>
      <c r="HE56" s="26">
        <v>12.39</v>
      </c>
      <c r="HF56" s="26">
        <v>9.02</v>
      </c>
      <c r="HG56" s="26">
        <v>2</v>
      </c>
      <c r="HI56" s="27">
        <f t="shared" si="34"/>
        <v>2.1707005057997626E-2</v>
      </c>
      <c r="HJ56" s="27">
        <f t="shared" si="34"/>
        <v>9.3832252493400107E-3</v>
      </c>
      <c r="HK56" s="27">
        <f t="shared" si="34"/>
        <v>1.4338946304776562E-2</v>
      </c>
      <c r="HL56" s="27">
        <f t="shared" si="34"/>
        <v>1.8444320309012874E-2</v>
      </c>
      <c r="HM56" s="27">
        <f t="shared" si="34"/>
        <v>2.4950710106498849E-2</v>
      </c>
      <c r="HN56" s="27">
        <f t="shared" si="34"/>
        <v>3.9732466136031964E-2</v>
      </c>
      <c r="HO56" s="27">
        <f t="shared" si="34"/>
        <v>3.6550721295919804E-2</v>
      </c>
      <c r="HP56" s="27">
        <f t="shared" si="30"/>
        <v>1.1840671559994026E-2</v>
      </c>
      <c r="HQ56" s="27">
        <f t="shared" si="30"/>
        <v>1.0297681295628767E-2</v>
      </c>
      <c r="HR56" s="27">
        <f t="shared" si="30"/>
        <v>1.941419762386153E-2</v>
      </c>
      <c r="HS56" s="27">
        <f t="shared" si="30"/>
        <v>9.1059225804622033E-3</v>
      </c>
      <c r="HT56" s="27">
        <f t="shared" si="30"/>
        <v>0.14550070734228743</v>
      </c>
      <c r="HU56" s="27">
        <f t="shared" si="30"/>
        <v>9.8323491077930356E-3</v>
      </c>
      <c r="HW56" s="27">
        <f t="shared" si="9"/>
        <v>4.6437795920574322E-2</v>
      </c>
      <c r="HX56" s="27">
        <f t="shared" si="10"/>
        <v>1.772960410862795E-2</v>
      </c>
      <c r="HY56" s="27">
        <f t="shared" si="11"/>
        <v>2.3924531909519695E-2</v>
      </c>
      <c r="HZ56" s="27">
        <f t="shared" si="12"/>
        <v>2.6958218563653217E-2</v>
      </c>
      <c r="IA56" s="27">
        <f t="shared" si="13"/>
        <v>3.6704989637670458E-2</v>
      </c>
      <c r="IB56" s="27">
        <f t="shared" si="14"/>
        <v>5.1115817684005124E-2</v>
      </c>
      <c r="IC56" s="27">
        <f t="shared" si="15"/>
        <v>4.7194291337291645E-2</v>
      </c>
      <c r="ID56" s="27">
        <f t="shared" si="16"/>
        <v>1.9635385647938094E-2</v>
      </c>
      <c r="IE56" s="27">
        <f t="shared" si="17"/>
        <v>1.4408515668843772E-2</v>
      </c>
      <c r="IF56" s="27">
        <f t="shared" si="18"/>
        <v>2.6169755971036626E-2</v>
      </c>
      <c r="IG56" s="27">
        <f t="shared" si="19"/>
        <v>1.0968994340424769E-2</v>
      </c>
      <c r="IH56" s="27"/>
      <c r="II56" s="27"/>
      <c r="IK56" s="27">
        <f t="shared" ref="IK56:IW75" si="35">SQRT((CK56/EQ56+EA56/EQ56)/($EO56/1000))/BW56</f>
        <v>2.8455714968848569E-3</v>
      </c>
      <c r="IL56" s="27">
        <f t="shared" si="35"/>
        <v>3.772446671111155E-3</v>
      </c>
      <c r="IM56" s="27">
        <f t="shared" si="35"/>
        <v>1.3729111123221198E-2</v>
      </c>
      <c r="IN56" s="27">
        <f t="shared" si="35"/>
        <v>0.34435307888660605</v>
      </c>
      <c r="IO56" s="27">
        <f t="shared" si="35"/>
        <v>8.7240279154164727E-2</v>
      </c>
      <c r="IP56" s="27">
        <f t="shared" si="35"/>
        <v>4.4357616271141652E-3</v>
      </c>
      <c r="IQ56" s="27">
        <f t="shared" si="35"/>
        <v>3.0182415820928832E-2</v>
      </c>
      <c r="IR56" s="27">
        <f t="shared" si="35"/>
        <v>5.7464592903680948E-3</v>
      </c>
      <c r="IS56" s="27">
        <f t="shared" si="35"/>
        <v>5.6114224817316411E-3</v>
      </c>
      <c r="IT56" s="27">
        <f t="shared" si="35"/>
        <v>1.475268763564584E-2</v>
      </c>
      <c r="IU56" s="27">
        <f t="shared" si="35"/>
        <v>8.0864042664306163E-2</v>
      </c>
      <c r="IV56" s="27">
        <f t="shared" si="35"/>
        <v>0.1393930875465583</v>
      </c>
      <c r="IW56" s="27">
        <f t="shared" si="35"/>
        <v>1.4826682628799414E-2</v>
      </c>
    </row>
    <row r="57" spans="1:257">
      <c r="A57" s="21">
        <v>55</v>
      </c>
      <c r="B57" s="19" t="s">
        <v>173</v>
      </c>
      <c r="C57" s="22" t="s">
        <v>175</v>
      </c>
      <c r="D57" s="19">
        <v>3</v>
      </c>
      <c r="E57" s="19">
        <v>10</v>
      </c>
      <c r="G57" s="23">
        <v>41218</v>
      </c>
      <c r="H57" s="24">
        <v>0.8299305555555555</v>
      </c>
      <c r="I57" s="24"/>
      <c r="J57" s="25">
        <v>29.257000000000001</v>
      </c>
      <c r="K57" s="25">
        <v>-46.287999999999997</v>
      </c>
      <c r="L57" s="25">
        <v>10.454000000000001</v>
      </c>
      <c r="M57" s="26"/>
      <c r="O57" s="26">
        <v>42.666996959999999</v>
      </c>
      <c r="P57" s="26">
        <v>8.8256676600000006</v>
      </c>
      <c r="Q57" s="26">
        <v>0.87095177999999995</v>
      </c>
      <c r="R57" s="26">
        <v>1.4615600000000001E-2</v>
      </c>
      <c r="S57" s="26">
        <v>0.23243538</v>
      </c>
      <c r="T57" s="26">
        <v>33.641975000000002</v>
      </c>
      <c r="U57" s="26">
        <v>1.0291103099999999</v>
      </c>
      <c r="V57" s="26">
        <v>5.9001246600000004</v>
      </c>
      <c r="W57" s="26">
        <v>2.5339511999999997</v>
      </c>
      <c r="X57" s="26">
        <v>1.75505694</v>
      </c>
      <c r="Y57" s="26">
        <v>6.504894E-2</v>
      </c>
      <c r="Z57" s="26">
        <v>0.55599999999999994</v>
      </c>
      <c r="AA57" s="26">
        <v>0.49899999999999994</v>
      </c>
      <c r="AB57" s="26">
        <f t="shared" si="21"/>
        <v>98.59093442999999</v>
      </c>
      <c r="AC57" s="26">
        <f t="shared" si="22"/>
        <v>0.23411619925888494</v>
      </c>
      <c r="AD57" s="26">
        <f t="shared" si="6"/>
        <v>0.11259492232012905</v>
      </c>
      <c r="AE57" s="26">
        <f t="shared" si="7"/>
        <v>98.244223308420985</v>
      </c>
      <c r="AG57" s="25">
        <v>74.251000000000005</v>
      </c>
      <c r="AH57" s="25">
        <v>20.161999999999999</v>
      </c>
      <c r="AI57" s="25">
        <v>0.83730000000000004</v>
      </c>
      <c r="AJ57" s="25">
        <v>2.4299999999999999E-2</v>
      </c>
      <c r="AK57" s="25">
        <v>0.27729999999999999</v>
      </c>
      <c r="AL57" s="25">
        <v>45.05</v>
      </c>
      <c r="AM57" s="25">
        <v>3.0350000000000001</v>
      </c>
      <c r="AN57" s="25">
        <v>7.7910000000000004</v>
      </c>
      <c r="AO57" s="25">
        <v>10.65</v>
      </c>
      <c r="AP57" s="25">
        <v>10.829000000000001</v>
      </c>
      <c r="AQ57" s="25">
        <v>0.45</v>
      </c>
      <c r="AR57" s="25">
        <v>6.7455999999999996</v>
      </c>
      <c r="AS57" s="25">
        <v>25.735600000000002</v>
      </c>
      <c r="AU57" s="26">
        <v>40.042900000000003</v>
      </c>
      <c r="AV57" s="26">
        <v>7.3894000000000002</v>
      </c>
      <c r="AW57" s="26">
        <v>0.82679999999999998</v>
      </c>
      <c r="AX57" s="26">
        <v>1.47E-2</v>
      </c>
      <c r="AY57" s="26">
        <v>0.22850000000000001</v>
      </c>
      <c r="AZ57" s="26">
        <v>31.764800000000001</v>
      </c>
      <c r="BA57" s="26">
        <v>1.0024999999999999</v>
      </c>
      <c r="BB57" s="26">
        <v>4.4634999999999998</v>
      </c>
      <c r="BC57" s="26">
        <v>2.6152000000000002</v>
      </c>
      <c r="BD57" s="26">
        <v>1.2637</v>
      </c>
      <c r="BE57" s="26">
        <v>6.7100000000000007E-2</v>
      </c>
      <c r="BF57" s="26">
        <v>0.60840000000000005</v>
      </c>
      <c r="BG57" s="26">
        <v>0.51470000000000005</v>
      </c>
      <c r="BI57" s="27">
        <f t="shared" si="31"/>
        <v>1.0655321407790144</v>
      </c>
      <c r="BJ57" s="27">
        <f t="shared" si="31"/>
        <v>1.1943686442742307</v>
      </c>
      <c r="BK57" s="27">
        <f t="shared" si="31"/>
        <v>1.0534007982583453</v>
      </c>
      <c r="BL57" s="27">
        <f t="shared" si="31"/>
        <v>0.99425850340136068</v>
      </c>
      <c r="BM57" s="27">
        <f t="shared" si="31"/>
        <v>1.017222669584245</v>
      </c>
      <c r="BN57" s="27">
        <f t="shared" si="31"/>
        <v>1.0590960749005189</v>
      </c>
      <c r="BO57" s="27">
        <f t="shared" si="27"/>
        <v>1.0265439501246882</v>
      </c>
      <c r="BP57" s="27">
        <f t="shared" si="27"/>
        <v>1.3218605713005491</v>
      </c>
      <c r="BQ57" s="27">
        <f t="shared" si="27"/>
        <v>0.96893208932395214</v>
      </c>
      <c r="BR57" s="27">
        <f t="shared" si="27"/>
        <v>1.3888240405159451</v>
      </c>
      <c r="BS57" s="27">
        <f t="shared" si="27"/>
        <v>0.96943278688524581</v>
      </c>
      <c r="BT57" s="27">
        <f t="shared" si="27"/>
        <v>0.91387245233399061</v>
      </c>
      <c r="BU57" s="27">
        <f t="shared" si="27"/>
        <v>0.96949679424907698</v>
      </c>
      <c r="BW57" s="19">
        <v>416328</v>
      </c>
      <c r="BX57" s="19">
        <v>77911.7</v>
      </c>
      <c r="BY57" s="19">
        <v>15942.9</v>
      </c>
      <c r="BZ57" s="19">
        <v>49.8</v>
      </c>
      <c r="CA57" s="19">
        <v>421.6</v>
      </c>
      <c r="CB57" s="19">
        <v>56736.4</v>
      </c>
      <c r="CC57" s="19">
        <v>1484.1</v>
      </c>
      <c r="CD57" s="19">
        <v>34953.5</v>
      </c>
      <c r="CE57" s="19">
        <v>60491.4</v>
      </c>
      <c r="CF57" s="19">
        <v>5421.6</v>
      </c>
      <c r="CG57" s="19">
        <v>1334.7</v>
      </c>
      <c r="CH57" s="19">
        <v>209.2</v>
      </c>
      <c r="CI57" s="19">
        <v>9077</v>
      </c>
      <c r="CK57" s="19">
        <f t="shared" si="32"/>
        <v>419521.88571428572</v>
      </c>
      <c r="CL57" s="19">
        <f t="shared" si="32"/>
        <v>79208.776470588229</v>
      </c>
      <c r="CM57" s="19">
        <f t="shared" si="32"/>
        <v>22445.729787234042</v>
      </c>
      <c r="CN57" s="19">
        <f t="shared" si="32"/>
        <v>365.2</v>
      </c>
      <c r="CO57" s="19">
        <f t="shared" si="32"/>
        <v>625.48085106382973</v>
      </c>
      <c r="CP57" s="19">
        <f t="shared" si="32"/>
        <v>57088.891228070177</v>
      </c>
      <c r="CQ57" s="19">
        <f t="shared" si="32"/>
        <v>1703.25</v>
      </c>
      <c r="CR57" s="19">
        <f t="shared" si="28"/>
        <v>35678.949999999997</v>
      </c>
      <c r="CS57" s="19">
        <f t="shared" si="28"/>
        <v>64561.8</v>
      </c>
      <c r="CT57" s="19">
        <f t="shared" si="28"/>
        <v>5753.6500000000005</v>
      </c>
      <c r="CU57" s="19">
        <f t="shared" si="28"/>
        <v>3022.5142857142855</v>
      </c>
      <c r="CV57" s="19">
        <f t="shared" si="28"/>
        <v>355.66666666666663</v>
      </c>
      <c r="CW57" s="19">
        <f t="shared" si="28"/>
        <v>10132.799999999999</v>
      </c>
      <c r="CY57" s="19">
        <v>3632.1</v>
      </c>
      <c r="CZ57" s="19">
        <v>1547.1</v>
      </c>
      <c r="DA57" s="19">
        <v>6875.8</v>
      </c>
      <c r="DB57" s="19">
        <v>351.9</v>
      </c>
      <c r="DC57" s="19">
        <v>199.2</v>
      </c>
      <c r="DD57" s="19">
        <v>332</v>
      </c>
      <c r="DE57" s="19">
        <v>245.7</v>
      </c>
      <c r="DF57" s="19">
        <v>826.7</v>
      </c>
      <c r="DG57" s="19">
        <v>4355.8999999999996</v>
      </c>
      <c r="DH57" s="19">
        <v>388.5</v>
      </c>
      <c r="DI57" s="19">
        <v>1842.6</v>
      </c>
      <c r="DJ57" s="19">
        <v>142.80000000000001</v>
      </c>
      <c r="DK57" s="19">
        <v>1188.5999999999999</v>
      </c>
      <c r="DM57" s="19">
        <v>2609.6</v>
      </c>
      <c r="DN57" s="19">
        <v>992.7</v>
      </c>
      <c r="DO57" s="19">
        <v>6079</v>
      </c>
      <c r="DP57" s="19">
        <v>278.89999999999998</v>
      </c>
      <c r="DQ57" s="19">
        <v>209.2</v>
      </c>
      <c r="DR57" s="19">
        <v>368.5</v>
      </c>
      <c r="DS57" s="19">
        <v>192.6</v>
      </c>
      <c r="DT57" s="19">
        <v>624.20000000000005</v>
      </c>
      <c r="DU57" s="19">
        <v>3784.9</v>
      </c>
      <c r="DV57" s="19">
        <v>275.60000000000002</v>
      </c>
      <c r="DW57" s="19">
        <v>1547.1</v>
      </c>
      <c r="DX57" s="19">
        <v>149.4</v>
      </c>
      <c r="DY57" s="19">
        <v>923</v>
      </c>
      <c r="EA57" s="19">
        <f t="shared" si="33"/>
        <v>3193.8857142857141</v>
      </c>
      <c r="EB57" s="19">
        <f t="shared" si="33"/>
        <v>1297.0764705882352</v>
      </c>
      <c r="EC57" s="19">
        <f t="shared" si="33"/>
        <v>6502.8297872340427</v>
      </c>
      <c r="ED57" s="19">
        <f t="shared" si="33"/>
        <v>315.39999999999998</v>
      </c>
      <c r="EE57" s="19">
        <f t="shared" si="33"/>
        <v>203.88085106382977</v>
      </c>
      <c r="EF57" s="19">
        <f t="shared" si="33"/>
        <v>352.49122807017545</v>
      </c>
      <c r="EG57" s="19">
        <f t="shared" si="33"/>
        <v>219.14999999999998</v>
      </c>
      <c r="EH57" s="19">
        <f t="shared" si="29"/>
        <v>725.45</v>
      </c>
      <c r="EI57" s="19">
        <f t="shared" si="29"/>
        <v>4070.3999999999996</v>
      </c>
      <c r="EJ57" s="19">
        <f t="shared" si="29"/>
        <v>332.05</v>
      </c>
      <c r="EK57" s="19">
        <f t="shared" si="29"/>
        <v>1687.8142857142857</v>
      </c>
      <c r="EL57" s="19">
        <f t="shared" si="29"/>
        <v>146.46666666666667</v>
      </c>
      <c r="EM57" s="19">
        <f t="shared" si="29"/>
        <v>1055.8</v>
      </c>
      <c r="EO57" s="26">
        <v>30.12</v>
      </c>
      <c r="EQ57" s="19">
        <v>10</v>
      </c>
      <c r="ER57" s="19">
        <v>30</v>
      </c>
      <c r="ES57" s="19">
        <v>20</v>
      </c>
      <c r="ET57" s="19">
        <v>50</v>
      </c>
      <c r="EU57" s="19">
        <v>30</v>
      </c>
      <c r="EV57" s="19">
        <v>30</v>
      </c>
      <c r="EW57" s="19">
        <v>30</v>
      </c>
      <c r="EX57" s="19">
        <v>30</v>
      </c>
      <c r="EY57" s="19">
        <v>20</v>
      </c>
      <c r="EZ57" s="19">
        <v>30</v>
      </c>
      <c r="FA57" s="19">
        <v>20</v>
      </c>
      <c r="FB57" s="19">
        <v>30</v>
      </c>
      <c r="FC57" s="19">
        <v>20</v>
      </c>
      <c r="FE57" s="25">
        <v>2.1</v>
      </c>
      <c r="FF57" s="25">
        <v>2.2999999999999998</v>
      </c>
      <c r="FG57" s="25">
        <v>2.2000000000000002</v>
      </c>
      <c r="FH57" s="25">
        <v>2.8</v>
      </c>
      <c r="FI57" s="25">
        <v>2.2000000000000002</v>
      </c>
      <c r="FJ57" s="25">
        <v>3.2</v>
      </c>
      <c r="FK57" s="25">
        <v>2.5</v>
      </c>
      <c r="FL57" s="25">
        <v>2.8</v>
      </c>
      <c r="FM57" s="25">
        <v>2.2000000000000002</v>
      </c>
      <c r="FN57" s="25">
        <v>2.8</v>
      </c>
      <c r="FO57" s="25">
        <v>2.2000000000000002</v>
      </c>
      <c r="FP57" s="25">
        <v>3.5</v>
      </c>
      <c r="FQ57" s="25">
        <v>2.2000000000000002</v>
      </c>
      <c r="FR57" s="25"/>
      <c r="FS57" s="25">
        <v>2.8</v>
      </c>
      <c r="FT57" s="25">
        <v>2.8</v>
      </c>
      <c r="FU57" s="25">
        <v>2.5</v>
      </c>
      <c r="FV57" s="25">
        <v>2.8</v>
      </c>
      <c r="FW57" s="25">
        <v>2.5</v>
      </c>
      <c r="FX57" s="25">
        <v>2.5</v>
      </c>
      <c r="FY57" s="25">
        <v>2.5</v>
      </c>
      <c r="FZ57" s="25">
        <v>2.8</v>
      </c>
      <c r="GA57" s="25">
        <v>2.2000000000000002</v>
      </c>
      <c r="GB57" s="25">
        <v>2.8</v>
      </c>
      <c r="GC57" s="25">
        <v>2</v>
      </c>
      <c r="GD57" s="25">
        <v>2.8</v>
      </c>
      <c r="GE57" s="25">
        <v>2.2000000000000002</v>
      </c>
      <c r="GG57" s="28">
        <v>560706</v>
      </c>
      <c r="GH57" s="28">
        <v>386426.8</v>
      </c>
      <c r="GI57" s="28">
        <v>1904278.9</v>
      </c>
      <c r="GJ57" s="28">
        <v>136666</v>
      </c>
      <c r="GK57" s="28">
        <v>151055.4</v>
      </c>
      <c r="GL57" s="28">
        <v>125939.4</v>
      </c>
      <c r="GM57" s="28">
        <v>48865.4</v>
      </c>
      <c r="GN57" s="28">
        <v>448639.5</v>
      </c>
      <c r="GO57" s="28">
        <v>568018.30000000005</v>
      </c>
      <c r="GP57" s="28">
        <v>50075.9</v>
      </c>
      <c r="GQ57" s="28">
        <v>296729</v>
      </c>
      <c r="GR57" s="28">
        <v>3095.5</v>
      </c>
      <c r="GS57" s="28">
        <v>35263.800000000003</v>
      </c>
      <c r="GU57" s="26">
        <v>25.21</v>
      </c>
      <c r="GV57" s="26">
        <v>19.399999999999999</v>
      </c>
      <c r="GW57" s="26">
        <v>59.19</v>
      </c>
      <c r="GX57" s="26">
        <v>41.39</v>
      </c>
      <c r="GY57" s="26">
        <v>56.02</v>
      </c>
      <c r="GZ57" s="26">
        <v>54.81</v>
      </c>
      <c r="HA57" s="26">
        <v>25.58</v>
      </c>
      <c r="HB57" s="26">
        <v>34.549999999999997</v>
      </c>
      <c r="HC57" s="26">
        <v>17.55</v>
      </c>
      <c r="HD57" s="26">
        <v>8.66</v>
      </c>
      <c r="HE57" s="26">
        <v>12.39</v>
      </c>
      <c r="HF57" s="26">
        <v>9.02</v>
      </c>
      <c r="HG57" s="26">
        <v>2</v>
      </c>
      <c r="HI57" s="27">
        <f t="shared" si="34"/>
        <v>2.0930164964434273E-2</v>
      </c>
      <c r="HJ57" s="27">
        <f t="shared" si="34"/>
        <v>9.6383749407444094E-3</v>
      </c>
      <c r="HK57" s="27">
        <f t="shared" si="34"/>
        <v>1.4432992699358289E-2</v>
      </c>
      <c r="HL57" s="27">
        <f t="shared" si="34"/>
        <v>1.8487954685791421E-2</v>
      </c>
      <c r="HM57" s="27">
        <f t="shared" si="34"/>
        <v>2.4041371517273154E-2</v>
      </c>
      <c r="HN57" s="27">
        <f t="shared" si="34"/>
        <v>3.8623874654389233E-2</v>
      </c>
      <c r="HO57" s="27">
        <f t="shared" si="34"/>
        <v>3.5505489851299324E-2</v>
      </c>
      <c r="HP57" s="27">
        <f t="shared" si="30"/>
        <v>1.2237369578543012E-2</v>
      </c>
      <c r="HQ57" s="27">
        <f t="shared" si="30"/>
        <v>1.0440479574400491E-2</v>
      </c>
      <c r="HR57" s="27">
        <f t="shared" si="30"/>
        <v>1.9533777554077456E-2</v>
      </c>
      <c r="HS57" s="27">
        <f t="shared" si="30"/>
        <v>9.0904444517557262E-3</v>
      </c>
      <c r="HT57" s="27">
        <f t="shared" si="30"/>
        <v>0.14383972886515578</v>
      </c>
      <c r="HU57" s="27">
        <f t="shared" si="30"/>
        <v>9.7663405306954928E-3</v>
      </c>
      <c r="HW57" s="27">
        <f t="shared" si="9"/>
        <v>4.477590190841424E-2</v>
      </c>
      <c r="HX57" s="27">
        <f t="shared" si="10"/>
        <v>1.8211709450536562E-2</v>
      </c>
      <c r="HY57" s="27">
        <f t="shared" si="11"/>
        <v>2.4081448318879307E-2</v>
      </c>
      <c r="HZ57" s="27">
        <f t="shared" si="12"/>
        <v>2.702199456875274E-2</v>
      </c>
      <c r="IA57" s="27">
        <f t="shared" si="13"/>
        <v>3.5367261639060538E-2</v>
      </c>
      <c r="IB57" s="27">
        <f t="shared" si="14"/>
        <v>4.968961474287175E-2</v>
      </c>
      <c r="IC57" s="27">
        <f t="shared" si="15"/>
        <v>4.5844688495997682E-2</v>
      </c>
      <c r="ID57" s="27">
        <f t="shared" si="16"/>
        <v>2.0293229972097877E-2</v>
      </c>
      <c r="IE57" s="27">
        <f t="shared" si="17"/>
        <v>1.4608319020501168E-2</v>
      </c>
      <c r="IF57" s="27">
        <f t="shared" si="18"/>
        <v>2.6330946129569786E-2</v>
      </c>
      <c r="IG57" s="27">
        <f t="shared" si="19"/>
        <v>1.0950349386584946E-2</v>
      </c>
      <c r="IH57" s="27"/>
      <c r="II57" s="27"/>
      <c r="IK57" s="27">
        <f t="shared" si="35"/>
        <v>2.845516588888878E-3</v>
      </c>
      <c r="IL57" s="27">
        <f t="shared" si="35"/>
        <v>3.8310951301819855E-3</v>
      </c>
      <c r="IM57" s="27">
        <f t="shared" si="35"/>
        <v>1.3750030953226529E-2</v>
      </c>
      <c r="IN57" s="27">
        <f t="shared" si="35"/>
        <v>0.4268783642027637</v>
      </c>
      <c r="IO57" s="27">
        <f t="shared" si="35"/>
        <v>7.1859348443986518E-2</v>
      </c>
      <c r="IP57" s="27">
        <f t="shared" si="35"/>
        <v>4.4438823732475081E-3</v>
      </c>
      <c r="IQ57" s="27">
        <f t="shared" si="35"/>
        <v>3.1079255207374989E-2</v>
      </c>
      <c r="IR57" s="27">
        <f t="shared" si="35"/>
        <v>5.7424623730000599E-3</v>
      </c>
      <c r="IS57" s="27">
        <f t="shared" si="35"/>
        <v>5.5799183336884091E-3</v>
      </c>
      <c r="IT57" s="27">
        <f t="shared" si="35"/>
        <v>1.513699564757919E-2</v>
      </c>
      <c r="IU57" s="27">
        <f t="shared" si="35"/>
        <v>6.6252071097916532E-2</v>
      </c>
      <c r="IV57" s="27">
        <f t="shared" si="35"/>
        <v>0.11268334611774872</v>
      </c>
      <c r="IW57" s="27">
        <f t="shared" si="35"/>
        <v>1.5014229737561438E-2</v>
      </c>
    </row>
    <row r="58" spans="1:257">
      <c r="A58" s="21">
        <v>56</v>
      </c>
      <c r="B58" s="19" t="s">
        <v>173</v>
      </c>
      <c r="C58" s="22" t="s">
        <v>175</v>
      </c>
      <c r="D58" s="19">
        <v>3</v>
      </c>
      <c r="E58" s="19">
        <v>11</v>
      </c>
      <c r="G58" s="23">
        <v>41218</v>
      </c>
      <c r="H58" s="24">
        <v>0.83295138888888898</v>
      </c>
      <c r="I58" s="24"/>
      <c r="J58" s="25">
        <v>29.259</v>
      </c>
      <c r="K58" s="25">
        <v>-46.281999999999996</v>
      </c>
      <c r="L58" s="25">
        <v>10.455</v>
      </c>
      <c r="M58" s="26"/>
      <c r="O58" s="26">
        <v>42.821029440000004</v>
      </c>
      <c r="P58" s="26">
        <v>8.8388938800000005</v>
      </c>
      <c r="Q58" s="26">
        <v>0.86594631</v>
      </c>
      <c r="R58" s="26">
        <v>3.9462120000000003E-2</v>
      </c>
      <c r="S58" s="26">
        <v>0.22949315999999997</v>
      </c>
      <c r="T58" s="26">
        <v>33.747467999999998</v>
      </c>
      <c r="U58" s="26">
        <v>1.0781770499999999</v>
      </c>
      <c r="V58" s="26">
        <v>5.8968081200000002</v>
      </c>
      <c r="W58" s="26">
        <v>2.3730431999999997</v>
      </c>
      <c r="X58" s="26">
        <v>1.7631447599999999</v>
      </c>
      <c r="Y58" s="26">
        <v>4.697979E-2</v>
      </c>
      <c r="Z58" s="26">
        <v>0.42199999999999999</v>
      </c>
      <c r="AA58" s="26">
        <v>0.502</v>
      </c>
      <c r="AB58" s="26">
        <f t="shared" si="21"/>
        <v>98.624445829999985</v>
      </c>
      <c r="AC58" s="26">
        <f t="shared" si="22"/>
        <v>0.17769251094829036</v>
      </c>
      <c r="AD58" s="26">
        <f t="shared" si="6"/>
        <v>0.11327184570081121</v>
      </c>
      <c r="AE58" s="26">
        <f t="shared" si="7"/>
        <v>98.333481473350886</v>
      </c>
      <c r="AG58" s="25">
        <v>74.513000000000005</v>
      </c>
      <c r="AH58" s="25">
        <v>20.193000000000001</v>
      </c>
      <c r="AI58" s="25">
        <v>0.83160000000000001</v>
      </c>
      <c r="AJ58" s="25">
        <v>6.4799999999999996E-2</v>
      </c>
      <c r="AK58" s="25">
        <v>0.2737</v>
      </c>
      <c r="AL58" s="25">
        <v>45.198</v>
      </c>
      <c r="AM58" s="25">
        <v>3.1798999999999999</v>
      </c>
      <c r="AN58" s="25">
        <v>7.7850000000000001</v>
      </c>
      <c r="AO58" s="25">
        <v>9.9760000000000009</v>
      </c>
      <c r="AP58" s="25">
        <v>10.88</v>
      </c>
      <c r="AQ58" s="25">
        <v>0.32400000000000001</v>
      </c>
      <c r="AR58" s="25">
        <v>5.1167999999999996</v>
      </c>
      <c r="AS58" s="25">
        <v>25.9053</v>
      </c>
      <c r="AU58" s="26">
        <v>40.184199999999997</v>
      </c>
      <c r="AV58" s="26">
        <v>7.4006999999999996</v>
      </c>
      <c r="AW58" s="26">
        <v>0.82120000000000004</v>
      </c>
      <c r="AX58" s="26">
        <v>3.9199999999999999E-2</v>
      </c>
      <c r="AY58" s="26">
        <v>0.22550000000000001</v>
      </c>
      <c r="AZ58" s="26">
        <v>31.8691</v>
      </c>
      <c r="BA58" s="26">
        <v>1.0503</v>
      </c>
      <c r="BB58" s="26">
        <v>4.46</v>
      </c>
      <c r="BC58" s="26">
        <v>2.4497</v>
      </c>
      <c r="BD58" s="26">
        <v>1.2697000000000001</v>
      </c>
      <c r="BE58" s="26">
        <v>4.8300000000000003E-2</v>
      </c>
      <c r="BF58" s="26">
        <v>0.46150000000000002</v>
      </c>
      <c r="BG58" s="26">
        <v>0.5181</v>
      </c>
      <c r="BI58" s="27">
        <f t="shared" si="31"/>
        <v>1.0656185625195975</v>
      </c>
      <c r="BJ58" s="27">
        <f t="shared" si="31"/>
        <v>1.1943321415541774</v>
      </c>
      <c r="BK58" s="27">
        <f t="shared" si="31"/>
        <v>1.0544889308329273</v>
      </c>
      <c r="BL58" s="27">
        <f t="shared" si="31"/>
        <v>1.0066867346938777</v>
      </c>
      <c r="BM58" s="27">
        <f t="shared" si="31"/>
        <v>1.0177080266075387</v>
      </c>
      <c r="BN58" s="27">
        <f t="shared" si="31"/>
        <v>1.0589401018541471</v>
      </c>
      <c r="BO58" s="27">
        <f t="shared" si="27"/>
        <v>1.0265419880034274</v>
      </c>
      <c r="BP58" s="27">
        <f t="shared" si="27"/>
        <v>1.3221542869955158</v>
      </c>
      <c r="BQ58" s="27">
        <f t="shared" si="27"/>
        <v>0.96870767849124373</v>
      </c>
      <c r="BR58" s="27">
        <f t="shared" si="27"/>
        <v>1.3886309836969362</v>
      </c>
      <c r="BS58" s="27">
        <f t="shared" si="27"/>
        <v>0.97266645962732912</v>
      </c>
      <c r="BT58" s="27">
        <f t="shared" si="27"/>
        <v>0.91440953412784387</v>
      </c>
      <c r="BU58" s="27">
        <f t="shared" si="27"/>
        <v>0.96892491796950397</v>
      </c>
      <c r="BW58" s="19">
        <v>417798.8</v>
      </c>
      <c r="BX58" s="19">
        <v>78031.199999999997</v>
      </c>
      <c r="BY58" s="19">
        <v>15836.7</v>
      </c>
      <c r="BZ58" s="19">
        <v>106.2</v>
      </c>
      <c r="CA58" s="19">
        <v>415</v>
      </c>
      <c r="CB58" s="19">
        <v>56922.3</v>
      </c>
      <c r="CC58" s="19">
        <v>1553.8</v>
      </c>
      <c r="CD58" s="19">
        <v>34927</v>
      </c>
      <c r="CE58" s="19">
        <v>56666.7</v>
      </c>
      <c r="CF58" s="19">
        <v>5448.2</v>
      </c>
      <c r="CG58" s="19">
        <v>962.8</v>
      </c>
      <c r="CH58" s="19">
        <v>159.4</v>
      </c>
      <c r="CI58" s="19">
        <v>9136.7999999999993</v>
      </c>
      <c r="CK58" s="19">
        <f t="shared" si="32"/>
        <v>421065.74285714282</v>
      </c>
      <c r="CL58" s="19">
        <f t="shared" si="32"/>
        <v>79319.815686274509</v>
      </c>
      <c r="CM58" s="19">
        <f t="shared" si="32"/>
        <v>22471.048936170213</v>
      </c>
      <c r="CN58" s="19">
        <f t="shared" si="32"/>
        <v>405</v>
      </c>
      <c r="CO58" s="19">
        <f t="shared" si="32"/>
        <v>608.18510638297869</v>
      </c>
      <c r="CP58" s="19">
        <f t="shared" si="32"/>
        <v>57305.952631578948</v>
      </c>
      <c r="CQ58" s="19">
        <f t="shared" si="32"/>
        <v>1759.6499999999999</v>
      </c>
      <c r="CR58" s="19">
        <f t="shared" si="28"/>
        <v>35609.300000000003</v>
      </c>
      <c r="CS58" s="19">
        <f t="shared" si="28"/>
        <v>60529.599999999999</v>
      </c>
      <c r="CT58" s="19">
        <f t="shared" si="28"/>
        <v>5775.25</v>
      </c>
      <c r="CU58" s="19">
        <f t="shared" si="28"/>
        <v>2755.4809523809527</v>
      </c>
      <c r="CV58" s="19">
        <f t="shared" si="28"/>
        <v>308.05555555555554</v>
      </c>
      <c r="CW58" s="19">
        <f t="shared" si="28"/>
        <v>10263.949999999999</v>
      </c>
      <c r="CY58" s="19">
        <v>3804.8</v>
      </c>
      <c r="CZ58" s="19">
        <v>1460.8</v>
      </c>
      <c r="DA58" s="19">
        <v>7012</v>
      </c>
      <c r="DB58" s="19">
        <v>332</v>
      </c>
      <c r="DC58" s="19">
        <v>202.5</v>
      </c>
      <c r="DD58" s="19">
        <v>381.8</v>
      </c>
      <c r="DE58" s="19">
        <v>202.5</v>
      </c>
      <c r="DF58" s="19">
        <v>790.2</v>
      </c>
      <c r="DG58" s="19">
        <v>4103.6000000000004</v>
      </c>
      <c r="DH58" s="19">
        <v>361.9</v>
      </c>
      <c r="DI58" s="19">
        <v>1832.7</v>
      </c>
      <c r="DJ58" s="19">
        <v>172.6</v>
      </c>
      <c r="DK58" s="19">
        <v>1191.9000000000001</v>
      </c>
      <c r="DM58" s="19">
        <v>2549.8000000000002</v>
      </c>
      <c r="DN58" s="19">
        <v>1079</v>
      </c>
      <c r="DO58" s="19">
        <v>6205.2</v>
      </c>
      <c r="DP58" s="19">
        <v>265.60000000000002</v>
      </c>
      <c r="DQ58" s="19">
        <v>182.6</v>
      </c>
      <c r="DR58" s="19">
        <v>385.1</v>
      </c>
      <c r="DS58" s="19">
        <v>209.2</v>
      </c>
      <c r="DT58" s="19">
        <v>574.4</v>
      </c>
      <c r="DU58" s="19">
        <v>3622.2</v>
      </c>
      <c r="DV58" s="19">
        <v>292.2</v>
      </c>
      <c r="DW58" s="19">
        <v>1756.3</v>
      </c>
      <c r="DX58" s="19">
        <v>129.5</v>
      </c>
      <c r="DY58" s="19">
        <v>1062.4000000000001</v>
      </c>
      <c r="EA58" s="19">
        <f t="shared" si="33"/>
        <v>3266.9428571428571</v>
      </c>
      <c r="EB58" s="19">
        <f t="shared" si="33"/>
        <v>1288.6156862745097</v>
      </c>
      <c r="EC58" s="19">
        <f t="shared" si="33"/>
        <v>6634.3489361702123</v>
      </c>
      <c r="ED58" s="19">
        <f t="shared" si="33"/>
        <v>298.8</v>
      </c>
      <c r="EE58" s="19">
        <f t="shared" si="33"/>
        <v>193.18510638297872</v>
      </c>
      <c r="EF58" s="19">
        <f t="shared" si="33"/>
        <v>383.65263157894736</v>
      </c>
      <c r="EG58" s="19">
        <f t="shared" si="33"/>
        <v>205.85</v>
      </c>
      <c r="EH58" s="19">
        <f t="shared" si="29"/>
        <v>682.3</v>
      </c>
      <c r="EI58" s="19">
        <f t="shared" si="29"/>
        <v>3862.9</v>
      </c>
      <c r="EJ58" s="19">
        <f t="shared" si="29"/>
        <v>327.04999999999995</v>
      </c>
      <c r="EK58" s="19">
        <f t="shared" si="29"/>
        <v>1792.6809523809525</v>
      </c>
      <c r="EL58" s="19">
        <f t="shared" si="29"/>
        <v>148.65555555555557</v>
      </c>
      <c r="EM58" s="19">
        <f t="shared" si="29"/>
        <v>1127.1500000000001</v>
      </c>
      <c r="EO58" s="26">
        <v>30.12</v>
      </c>
      <c r="EQ58" s="19">
        <v>10</v>
      </c>
      <c r="ER58" s="19">
        <v>30</v>
      </c>
      <c r="ES58" s="19">
        <v>20</v>
      </c>
      <c r="ET58" s="19">
        <v>50</v>
      </c>
      <c r="EU58" s="19">
        <v>30</v>
      </c>
      <c r="EV58" s="19">
        <v>30</v>
      </c>
      <c r="EW58" s="19">
        <v>30</v>
      </c>
      <c r="EX58" s="19">
        <v>30</v>
      </c>
      <c r="EY58" s="19">
        <v>20</v>
      </c>
      <c r="EZ58" s="19">
        <v>30</v>
      </c>
      <c r="FA58" s="19">
        <v>20</v>
      </c>
      <c r="FB58" s="19">
        <v>30</v>
      </c>
      <c r="FC58" s="19">
        <v>20</v>
      </c>
      <c r="FE58" s="25">
        <v>2.1</v>
      </c>
      <c r="FF58" s="25">
        <v>2.2999999999999998</v>
      </c>
      <c r="FG58" s="25">
        <v>2.2000000000000002</v>
      </c>
      <c r="FH58" s="25">
        <v>2.8</v>
      </c>
      <c r="FI58" s="25">
        <v>2.2000000000000002</v>
      </c>
      <c r="FJ58" s="25">
        <v>3.2</v>
      </c>
      <c r="FK58" s="25">
        <v>2.5</v>
      </c>
      <c r="FL58" s="25">
        <v>2.8</v>
      </c>
      <c r="FM58" s="25">
        <v>2.2000000000000002</v>
      </c>
      <c r="FN58" s="25">
        <v>2.8</v>
      </c>
      <c r="FO58" s="25">
        <v>2.2000000000000002</v>
      </c>
      <c r="FP58" s="25">
        <v>3.5</v>
      </c>
      <c r="FQ58" s="25">
        <v>2.2000000000000002</v>
      </c>
      <c r="FR58" s="25"/>
      <c r="FS58" s="25">
        <v>2.8</v>
      </c>
      <c r="FT58" s="25">
        <v>2.8</v>
      </c>
      <c r="FU58" s="25">
        <v>2.5</v>
      </c>
      <c r="FV58" s="25">
        <v>2.8</v>
      </c>
      <c r="FW58" s="25">
        <v>2.5</v>
      </c>
      <c r="FX58" s="25">
        <v>2.5</v>
      </c>
      <c r="FY58" s="25">
        <v>2.5</v>
      </c>
      <c r="FZ58" s="25">
        <v>2.8</v>
      </c>
      <c r="GA58" s="25">
        <v>2.2000000000000002</v>
      </c>
      <c r="GB58" s="25">
        <v>2.8</v>
      </c>
      <c r="GC58" s="25">
        <v>2</v>
      </c>
      <c r="GD58" s="25">
        <v>2.8</v>
      </c>
      <c r="GE58" s="25">
        <v>2.2000000000000002</v>
      </c>
      <c r="GG58" s="28">
        <v>560706</v>
      </c>
      <c r="GH58" s="28">
        <v>386426.8</v>
      </c>
      <c r="GI58" s="28">
        <v>1904278.9</v>
      </c>
      <c r="GJ58" s="28">
        <v>136666</v>
      </c>
      <c r="GK58" s="28">
        <v>151055.4</v>
      </c>
      <c r="GL58" s="28">
        <v>125939.4</v>
      </c>
      <c r="GM58" s="28">
        <v>48865.4</v>
      </c>
      <c r="GN58" s="28">
        <v>448639.5</v>
      </c>
      <c r="GO58" s="28">
        <v>568018.30000000005</v>
      </c>
      <c r="GP58" s="28">
        <v>50075.9</v>
      </c>
      <c r="GQ58" s="28">
        <v>296729</v>
      </c>
      <c r="GR58" s="28">
        <v>3095.5</v>
      </c>
      <c r="GS58" s="28">
        <v>35263.800000000003</v>
      </c>
      <c r="GU58" s="26">
        <v>25.21</v>
      </c>
      <c r="GV58" s="26">
        <v>19.399999999999999</v>
      </c>
      <c r="GW58" s="26">
        <v>59.19</v>
      </c>
      <c r="GX58" s="26">
        <v>41.39</v>
      </c>
      <c r="GY58" s="26">
        <v>56.02</v>
      </c>
      <c r="GZ58" s="26">
        <v>54.81</v>
      </c>
      <c r="HA58" s="26">
        <v>25.58</v>
      </c>
      <c r="HB58" s="26">
        <v>34.549999999999997</v>
      </c>
      <c r="HC58" s="26">
        <v>17.55</v>
      </c>
      <c r="HD58" s="26">
        <v>8.66</v>
      </c>
      <c r="HE58" s="26">
        <v>12.39</v>
      </c>
      <c r="HF58" s="26">
        <v>9.02</v>
      </c>
      <c r="HG58" s="26">
        <v>2</v>
      </c>
      <c r="HI58" s="27">
        <f t="shared" si="34"/>
        <v>2.1169907344242601E-2</v>
      </c>
      <c r="HJ58" s="27">
        <f t="shared" si="34"/>
        <v>9.6065945099379664E-3</v>
      </c>
      <c r="HK58" s="27">
        <f t="shared" si="34"/>
        <v>1.4593273963413839E-2</v>
      </c>
      <c r="HL58" s="27">
        <f t="shared" si="34"/>
        <v>1.8219789368801118E-2</v>
      </c>
      <c r="HM58" s="27">
        <f t="shared" si="34"/>
        <v>2.3413428377801682E-2</v>
      </c>
      <c r="HN58" s="27">
        <f t="shared" si="34"/>
        <v>4.0289029830805997E-2</v>
      </c>
      <c r="HO58" s="27">
        <f t="shared" si="34"/>
        <v>3.4411165063270639E-2</v>
      </c>
      <c r="HP58" s="27">
        <f t="shared" si="30"/>
        <v>1.1870486224112783E-2</v>
      </c>
      <c r="HQ58" s="27">
        <f t="shared" si="30"/>
        <v>1.0168526833780443E-2</v>
      </c>
      <c r="HR58" s="27">
        <f t="shared" si="30"/>
        <v>1.9383455335979828E-2</v>
      </c>
      <c r="HS58" s="27">
        <f t="shared" si="30"/>
        <v>9.399841417141638E-3</v>
      </c>
      <c r="HT58" s="27">
        <f t="shared" si="30"/>
        <v>0.14499572183576742</v>
      </c>
      <c r="HU58" s="27">
        <f t="shared" si="30"/>
        <v>1.008499389013694E-2</v>
      </c>
      <c r="HW58" s="27">
        <f t="shared" si="9"/>
        <v>4.5288782781538195E-2</v>
      </c>
      <c r="HX58" s="27">
        <f t="shared" si="10"/>
        <v>1.8151660326527787E-2</v>
      </c>
      <c r="HY58" s="27">
        <f t="shared" si="11"/>
        <v>2.4348877607955993E-2</v>
      </c>
      <c r="HZ58" s="27">
        <f t="shared" si="12"/>
        <v>2.6630044141439716E-2</v>
      </c>
      <c r="IA58" s="27">
        <f t="shared" si="13"/>
        <v>3.4443494486584056E-2</v>
      </c>
      <c r="IB58" s="27">
        <f t="shared" si="14"/>
        <v>5.1831836877331915E-2</v>
      </c>
      <c r="IC58" s="27">
        <f t="shared" si="15"/>
        <v>4.4431696329695049E-2</v>
      </c>
      <c r="ID58" s="27">
        <f t="shared" si="16"/>
        <v>1.9684827305446229E-2</v>
      </c>
      <c r="IE58" s="27">
        <f t="shared" si="17"/>
        <v>1.4227802745825595E-2</v>
      </c>
      <c r="IF58" s="27">
        <f t="shared" si="18"/>
        <v>2.6128316289240727E-2</v>
      </c>
      <c r="IG58" s="27">
        <f t="shared" si="19"/>
        <v>1.1323048971088816E-2</v>
      </c>
      <c r="IH58" s="27"/>
      <c r="II58" s="27"/>
      <c r="IK58" s="27">
        <f t="shared" si="35"/>
        <v>2.8409171663376664E-3</v>
      </c>
      <c r="IL58" s="27">
        <f t="shared" si="35"/>
        <v>3.8276642692814259E-3</v>
      </c>
      <c r="IM58" s="27">
        <f t="shared" si="35"/>
        <v>1.3879684646475194E-2</v>
      </c>
      <c r="IN58" s="27">
        <f t="shared" si="35"/>
        <v>0.20355774379591776</v>
      </c>
      <c r="IO58" s="27">
        <f t="shared" si="35"/>
        <v>7.1759662904766514E-2</v>
      </c>
      <c r="IP58" s="27">
        <f t="shared" si="35"/>
        <v>4.4389293484245803E-3</v>
      </c>
      <c r="IQ58" s="27">
        <f t="shared" si="35"/>
        <v>3.0016033115683672E-2</v>
      </c>
      <c r="IR58" s="27">
        <f t="shared" si="35"/>
        <v>5.7379090810802417E-3</v>
      </c>
      <c r="IS58" s="27">
        <f t="shared" si="35"/>
        <v>5.7696203866041884E-3</v>
      </c>
      <c r="IT58" s="27">
        <f t="shared" si="35"/>
        <v>1.5083621442256836E-2</v>
      </c>
      <c r="IU58" s="27">
        <f t="shared" si="35"/>
        <v>9.0248375856022023E-2</v>
      </c>
      <c r="IV58" s="27">
        <f t="shared" si="35"/>
        <v>0.14104066941131368</v>
      </c>
      <c r="IW58" s="27">
        <f t="shared" si="35"/>
        <v>1.50503372616372E-2</v>
      </c>
    </row>
    <row r="59" spans="1:257">
      <c r="A59" s="21">
        <v>57</v>
      </c>
      <c r="B59" s="19" t="s">
        <v>173</v>
      </c>
      <c r="C59" s="22" t="s">
        <v>175</v>
      </c>
      <c r="D59" s="19">
        <v>3</v>
      </c>
      <c r="E59" s="19">
        <v>12</v>
      </c>
      <c r="G59" s="23">
        <v>41218</v>
      </c>
      <c r="H59" s="24">
        <v>0.83597222222222223</v>
      </c>
      <c r="I59" s="24"/>
      <c r="J59" s="25">
        <v>29.266999999999999</v>
      </c>
      <c r="K59" s="25">
        <v>-46.274999999999999</v>
      </c>
      <c r="L59" s="25">
        <v>10.455</v>
      </c>
      <c r="M59" s="26"/>
      <c r="O59" s="26">
        <v>43.071332220000002</v>
      </c>
      <c r="P59" s="26">
        <v>9.0448450200000003</v>
      </c>
      <c r="Q59" s="26">
        <v>0.86761479999999991</v>
      </c>
      <c r="R59" s="26">
        <v>1.4615600000000001E-2</v>
      </c>
      <c r="S59" s="26">
        <v>0.21625316999999997</v>
      </c>
      <c r="T59" s="26">
        <v>33.494027500000001</v>
      </c>
      <c r="U59" s="26">
        <v>1.01103309</v>
      </c>
      <c r="V59" s="26">
        <v>5.8255025099999997</v>
      </c>
      <c r="W59" s="26">
        <v>2.6444879999999999</v>
      </c>
      <c r="X59" s="26">
        <v>1.7537089700000001</v>
      </c>
      <c r="Y59" s="26">
        <v>6.2639719999999996E-2</v>
      </c>
      <c r="Z59" s="26">
        <v>0.57299999999999995</v>
      </c>
      <c r="AA59" s="26">
        <v>0.51200000000000001</v>
      </c>
      <c r="AB59" s="26">
        <f t="shared" si="21"/>
        <v>99.091060600000006</v>
      </c>
      <c r="AC59" s="26">
        <f t="shared" si="22"/>
        <v>0.2412744283729156</v>
      </c>
      <c r="AD59" s="26">
        <f t="shared" si="6"/>
        <v>0.11552825696975166</v>
      </c>
      <c r="AE59" s="26">
        <f t="shared" si="7"/>
        <v>98.734257914657334</v>
      </c>
      <c r="AG59" s="25">
        <v>74.991</v>
      </c>
      <c r="AH59" s="25">
        <v>20.702000000000002</v>
      </c>
      <c r="AI59" s="25">
        <v>0.83299999999999996</v>
      </c>
      <c r="AJ59" s="25">
        <v>2.5100000000000001E-2</v>
      </c>
      <c r="AK59" s="25">
        <v>0.25829999999999997</v>
      </c>
      <c r="AL59" s="25">
        <v>44.853999999999999</v>
      </c>
      <c r="AM59" s="25">
        <v>2.9839000000000002</v>
      </c>
      <c r="AN59" s="25">
        <v>7.7080000000000002</v>
      </c>
      <c r="AO59" s="25">
        <v>11.109</v>
      </c>
      <c r="AP59" s="25">
        <v>10.853</v>
      </c>
      <c r="AQ59" s="25">
        <v>0.438</v>
      </c>
      <c r="AR59" s="25">
        <v>6.9664000000000001</v>
      </c>
      <c r="AS59" s="25">
        <v>26.380400000000002</v>
      </c>
      <c r="AU59" s="26">
        <v>40.442</v>
      </c>
      <c r="AV59" s="26">
        <v>7.5872999999999999</v>
      </c>
      <c r="AW59" s="26">
        <v>0.8226</v>
      </c>
      <c r="AX59" s="26">
        <v>1.52E-2</v>
      </c>
      <c r="AY59" s="26">
        <v>0.21290000000000001</v>
      </c>
      <c r="AZ59" s="26">
        <v>31.6266</v>
      </c>
      <c r="BA59" s="26">
        <v>0.98560000000000003</v>
      </c>
      <c r="BB59" s="26">
        <v>4.4158999999999997</v>
      </c>
      <c r="BC59" s="26">
        <v>2.7279</v>
      </c>
      <c r="BD59" s="26">
        <v>1.2665</v>
      </c>
      <c r="BE59" s="26">
        <v>6.54E-2</v>
      </c>
      <c r="BF59" s="26">
        <v>0.62839999999999996</v>
      </c>
      <c r="BG59" s="26">
        <v>0.52759999999999996</v>
      </c>
      <c r="BI59" s="27">
        <f t="shared" si="31"/>
        <v>1.0650148909549479</v>
      </c>
      <c r="BJ59" s="27">
        <f t="shared" si="31"/>
        <v>1.1921032541220198</v>
      </c>
      <c r="BK59" s="27">
        <f t="shared" si="31"/>
        <v>1.0547225869195234</v>
      </c>
      <c r="BL59" s="27">
        <f t="shared" si="31"/>
        <v>0.96155263157894744</v>
      </c>
      <c r="BM59" s="27">
        <f t="shared" si="31"/>
        <v>1.0157499765147955</v>
      </c>
      <c r="BN59" s="27">
        <f t="shared" si="31"/>
        <v>1.0590461035963399</v>
      </c>
      <c r="BO59" s="27">
        <f t="shared" si="27"/>
        <v>1.025804677353896</v>
      </c>
      <c r="BP59" s="27">
        <f t="shared" si="27"/>
        <v>1.3192106954414728</v>
      </c>
      <c r="BQ59" s="27">
        <f t="shared" si="27"/>
        <v>0.96942263279445728</v>
      </c>
      <c r="BR59" s="27">
        <f t="shared" si="27"/>
        <v>1.384689277536518</v>
      </c>
      <c r="BS59" s="27">
        <f t="shared" si="27"/>
        <v>0.95779388379204888</v>
      </c>
      <c r="BT59" s="27">
        <f t="shared" si="27"/>
        <v>0.91183959261616798</v>
      </c>
      <c r="BU59" s="27">
        <f t="shared" si="27"/>
        <v>0.97043214556482194</v>
      </c>
      <c r="BW59" s="19">
        <v>420481.6</v>
      </c>
      <c r="BX59" s="19">
        <v>79996.7</v>
      </c>
      <c r="BY59" s="19">
        <v>15861.8</v>
      </c>
      <c r="BZ59" s="19">
        <v>49.8</v>
      </c>
      <c r="CA59" s="19">
        <v>391.9</v>
      </c>
      <c r="CB59" s="19">
        <v>56489.5</v>
      </c>
      <c r="CC59" s="19">
        <v>1458</v>
      </c>
      <c r="CD59" s="19">
        <v>34579.9</v>
      </c>
      <c r="CE59" s="19">
        <v>63102</v>
      </c>
      <c r="CF59" s="19">
        <v>5433.4</v>
      </c>
      <c r="CG59" s="19">
        <v>1298.5999999999999</v>
      </c>
      <c r="CH59" s="19">
        <v>215.9</v>
      </c>
      <c r="CI59" s="19">
        <v>9302.6</v>
      </c>
      <c r="CK59" s="19">
        <f t="shared" si="32"/>
        <v>423562.6714285714</v>
      </c>
      <c r="CL59" s="19">
        <f t="shared" si="32"/>
        <v>81305.95490196078</v>
      </c>
      <c r="CM59" s="19">
        <f t="shared" si="32"/>
        <v>22458.09574468085</v>
      </c>
      <c r="CN59" s="19">
        <f t="shared" si="32"/>
        <v>400.2</v>
      </c>
      <c r="CO59" s="19">
        <f t="shared" si="32"/>
        <v>583.5936170212766</v>
      </c>
      <c r="CP59" s="19">
        <f t="shared" si="32"/>
        <v>56868.189473684208</v>
      </c>
      <c r="CQ59" s="19">
        <f t="shared" si="32"/>
        <v>1672.2</v>
      </c>
      <c r="CR59" s="19">
        <f t="shared" si="28"/>
        <v>35237.5</v>
      </c>
      <c r="CS59" s="19">
        <f t="shared" si="28"/>
        <v>66921.350000000006</v>
      </c>
      <c r="CT59" s="19">
        <f t="shared" si="28"/>
        <v>5752.25</v>
      </c>
      <c r="CU59" s="19">
        <f t="shared" si="28"/>
        <v>2991.6</v>
      </c>
      <c r="CV59" s="19">
        <f t="shared" si="28"/>
        <v>340.25555555555559</v>
      </c>
      <c r="CW59" s="19">
        <f t="shared" si="28"/>
        <v>10418.5</v>
      </c>
      <c r="CY59" s="19">
        <v>3613.4</v>
      </c>
      <c r="CZ59" s="19">
        <v>1438.1</v>
      </c>
      <c r="DA59" s="19">
        <v>6725.3</v>
      </c>
      <c r="DB59" s="19">
        <v>345.4</v>
      </c>
      <c r="DC59" s="19">
        <v>202.6</v>
      </c>
      <c r="DD59" s="19">
        <v>408.5</v>
      </c>
      <c r="DE59" s="19">
        <v>219.2</v>
      </c>
      <c r="DF59" s="19">
        <v>747.3</v>
      </c>
      <c r="DG59" s="19">
        <v>4154.8</v>
      </c>
      <c r="DH59" s="19">
        <v>375.3</v>
      </c>
      <c r="DI59" s="19">
        <v>1746.9</v>
      </c>
      <c r="DJ59" s="19">
        <v>142.80000000000001</v>
      </c>
      <c r="DK59" s="19">
        <v>1242.0999999999999</v>
      </c>
      <c r="DM59" s="19">
        <v>2371.3000000000002</v>
      </c>
      <c r="DN59" s="19">
        <v>1152.4000000000001</v>
      </c>
      <c r="DO59" s="19">
        <v>6449.7</v>
      </c>
      <c r="DP59" s="19">
        <v>355.4</v>
      </c>
      <c r="DQ59" s="19">
        <v>179.3</v>
      </c>
      <c r="DR59" s="19">
        <v>355.4</v>
      </c>
      <c r="DS59" s="19">
        <v>209.2</v>
      </c>
      <c r="DT59" s="19">
        <v>567.9</v>
      </c>
      <c r="DU59" s="19">
        <v>3483.9</v>
      </c>
      <c r="DV59" s="19">
        <v>262.39999999999998</v>
      </c>
      <c r="DW59" s="19">
        <v>1644</v>
      </c>
      <c r="DX59" s="19">
        <v>109.6</v>
      </c>
      <c r="DY59" s="19">
        <v>989.7</v>
      </c>
      <c r="EA59" s="19">
        <f t="shared" si="33"/>
        <v>3081.0714285714284</v>
      </c>
      <c r="EB59" s="19">
        <f t="shared" si="33"/>
        <v>1309.2549019607843</v>
      </c>
      <c r="EC59" s="19">
        <f t="shared" si="33"/>
        <v>6596.2957446808514</v>
      </c>
      <c r="ED59" s="19">
        <f t="shared" si="33"/>
        <v>350.4</v>
      </c>
      <c r="EE59" s="19">
        <f t="shared" si="33"/>
        <v>191.69361702127659</v>
      </c>
      <c r="EF59" s="19">
        <f t="shared" si="33"/>
        <v>378.6894736842105</v>
      </c>
      <c r="EG59" s="19">
        <f t="shared" si="33"/>
        <v>214.2</v>
      </c>
      <c r="EH59" s="19">
        <f t="shared" si="29"/>
        <v>657.59999999999991</v>
      </c>
      <c r="EI59" s="19">
        <f t="shared" si="29"/>
        <v>3819.3500000000004</v>
      </c>
      <c r="EJ59" s="19">
        <f t="shared" si="29"/>
        <v>318.85000000000002</v>
      </c>
      <c r="EK59" s="19">
        <f t="shared" si="29"/>
        <v>1693</v>
      </c>
      <c r="EL59" s="19">
        <f t="shared" si="29"/>
        <v>124.35555555555555</v>
      </c>
      <c r="EM59" s="19">
        <f t="shared" si="29"/>
        <v>1115.9000000000001</v>
      </c>
      <c r="EO59" s="26">
        <v>30.11</v>
      </c>
      <c r="EQ59" s="19">
        <v>10</v>
      </c>
      <c r="ER59" s="19">
        <v>30</v>
      </c>
      <c r="ES59" s="19">
        <v>20</v>
      </c>
      <c r="ET59" s="19">
        <v>50</v>
      </c>
      <c r="EU59" s="19">
        <v>30</v>
      </c>
      <c r="EV59" s="19">
        <v>30</v>
      </c>
      <c r="EW59" s="19">
        <v>30</v>
      </c>
      <c r="EX59" s="19">
        <v>30</v>
      </c>
      <c r="EY59" s="19">
        <v>20</v>
      </c>
      <c r="EZ59" s="19">
        <v>30</v>
      </c>
      <c r="FA59" s="19">
        <v>20</v>
      </c>
      <c r="FB59" s="19">
        <v>30</v>
      </c>
      <c r="FC59" s="19">
        <v>20</v>
      </c>
      <c r="FE59" s="25">
        <v>2.1</v>
      </c>
      <c r="FF59" s="25">
        <v>2.2999999999999998</v>
      </c>
      <c r="FG59" s="25">
        <v>2.2000000000000002</v>
      </c>
      <c r="FH59" s="25">
        <v>2.8</v>
      </c>
      <c r="FI59" s="25">
        <v>2.2000000000000002</v>
      </c>
      <c r="FJ59" s="25">
        <v>3.2</v>
      </c>
      <c r="FK59" s="25">
        <v>2.5</v>
      </c>
      <c r="FL59" s="25">
        <v>2.8</v>
      </c>
      <c r="FM59" s="25">
        <v>2.2000000000000002</v>
      </c>
      <c r="FN59" s="25">
        <v>2.8</v>
      </c>
      <c r="FO59" s="25">
        <v>2.2000000000000002</v>
      </c>
      <c r="FP59" s="25">
        <v>3.5</v>
      </c>
      <c r="FQ59" s="25">
        <v>2.2000000000000002</v>
      </c>
      <c r="FR59" s="25"/>
      <c r="FS59" s="25">
        <v>2.8</v>
      </c>
      <c r="FT59" s="25">
        <v>2.8</v>
      </c>
      <c r="FU59" s="25">
        <v>2.5</v>
      </c>
      <c r="FV59" s="25">
        <v>2.8</v>
      </c>
      <c r="FW59" s="25">
        <v>2.5</v>
      </c>
      <c r="FX59" s="25">
        <v>2.5</v>
      </c>
      <c r="FY59" s="25">
        <v>2.5</v>
      </c>
      <c r="FZ59" s="25">
        <v>2.8</v>
      </c>
      <c r="GA59" s="25">
        <v>2.2000000000000002</v>
      </c>
      <c r="GB59" s="25">
        <v>2.8</v>
      </c>
      <c r="GC59" s="25">
        <v>2</v>
      </c>
      <c r="GD59" s="25">
        <v>2.8</v>
      </c>
      <c r="GE59" s="25">
        <v>2.2000000000000002</v>
      </c>
      <c r="GG59" s="28">
        <v>560706</v>
      </c>
      <c r="GH59" s="28">
        <v>386426.8</v>
      </c>
      <c r="GI59" s="28">
        <v>1904278.9</v>
      </c>
      <c r="GJ59" s="28">
        <v>136666</v>
      </c>
      <c r="GK59" s="28">
        <v>151055.4</v>
      </c>
      <c r="GL59" s="28">
        <v>125939.4</v>
      </c>
      <c r="GM59" s="28">
        <v>48865.4</v>
      </c>
      <c r="GN59" s="28">
        <v>448639.5</v>
      </c>
      <c r="GO59" s="28">
        <v>568018.30000000005</v>
      </c>
      <c r="GP59" s="28">
        <v>50075.9</v>
      </c>
      <c r="GQ59" s="28">
        <v>296729</v>
      </c>
      <c r="GR59" s="28">
        <v>3095.5</v>
      </c>
      <c r="GS59" s="28">
        <v>35263.800000000003</v>
      </c>
      <c r="GU59" s="26">
        <v>25.21</v>
      </c>
      <c r="GV59" s="26">
        <v>19.399999999999999</v>
      </c>
      <c r="GW59" s="26">
        <v>59.19</v>
      </c>
      <c r="GX59" s="26">
        <v>41.39</v>
      </c>
      <c r="GY59" s="26">
        <v>56.02</v>
      </c>
      <c r="GZ59" s="26">
        <v>54.81</v>
      </c>
      <c r="HA59" s="26">
        <v>25.58</v>
      </c>
      <c r="HB59" s="26">
        <v>34.549999999999997</v>
      </c>
      <c r="HC59" s="26">
        <v>17.55</v>
      </c>
      <c r="HD59" s="26">
        <v>8.66</v>
      </c>
      <c r="HE59" s="26">
        <v>12.39</v>
      </c>
      <c r="HF59" s="26">
        <v>9.02</v>
      </c>
      <c r="HG59" s="26">
        <v>2</v>
      </c>
      <c r="HI59" s="27">
        <f t="shared" si="34"/>
        <v>2.0550627177067453E-2</v>
      </c>
      <c r="HJ59" s="27">
        <f t="shared" si="34"/>
        <v>9.6667551084062674E-3</v>
      </c>
      <c r="HK59" s="27">
        <f t="shared" si="34"/>
        <v>1.4557002870734284E-2</v>
      </c>
      <c r="HL59" s="27">
        <f t="shared" si="34"/>
        <v>1.8848896298586812E-2</v>
      </c>
      <c r="HM59" s="27">
        <f t="shared" si="34"/>
        <v>2.3281863767674271E-2</v>
      </c>
      <c r="HN59" s="27">
        <f t="shared" si="34"/>
        <v>4.0038233958520977E-2</v>
      </c>
      <c r="HO59" s="27">
        <f t="shared" si="34"/>
        <v>3.5082758803721498E-2</v>
      </c>
      <c r="HP59" s="27">
        <f t="shared" si="30"/>
        <v>1.1629628912860328E-2</v>
      </c>
      <c r="HQ59" s="27">
        <f t="shared" si="30"/>
        <v>1.0120187387287382E-2</v>
      </c>
      <c r="HR59" s="27">
        <f t="shared" si="30"/>
        <v>1.9087757806316101E-2</v>
      </c>
      <c r="HS59" s="27">
        <f t="shared" si="30"/>
        <v>8.9965858556966972E-3</v>
      </c>
      <c r="HT59" s="27">
        <f t="shared" si="30"/>
        <v>0.13226563407234687</v>
      </c>
      <c r="HU59" s="27">
        <f t="shared" si="30"/>
        <v>1.0051817056049807E-2</v>
      </c>
      <c r="HW59" s="27">
        <f t="shared" si="9"/>
        <v>4.3963956719900402E-2</v>
      </c>
      <c r="HX59" s="27">
        <f t="shared" si="10"/>
        <v>1.8265333777333644E-2</v>
      </c>
      <c r="HY59" s="27">
        <f t="shared" si="11"/>
        <v>2.4288359289820156E-2</v>
      </c>
      <c r="HZ59" s="27">
        <f t="shared" si="12"/>
        <v>2.7549546830014485E-2</v>
      </c>
      <c r="IA59" s="27">
        <f t="shared" si="13"/>
        <v>3.4249949788625625E-2</v>
      </c>
      <c r="IB59" s="27">
        <f t="shared" si="14"/>
        <v>5.1509187987637234E-2</v>
      </c>
      <c r="IC59" s="27">
        <f t="shared" si="15"/>
        <v>4.5298858167365195E-2</v>
      </c>
      <c r="ID59" s="27">
        <f t="shared" si="16"/>
        <v>1.9285413626196284E-2</v>
      </c>
      <c r="IE59" s="27">
        <f t="shared" si="17"/>
        <v>1.4160166192292505E-2</v>
      </c>
      <c r="IF59" s="27">
        <f t="shared" si="18"/>
        <v>2.5729724890179911E-2</v>
      </c>
      <c r="IG59" s="27">
        <f t="shared" si="19"/>
        <v>1.083728732177224E-2</v>
      </c>
      <c r="IH59" s="27"/>
      <c r="II59" s="27"/>
      <c r="IK59" s="27">
        <f t="shared" si="35"/>
        <v>2.8309377290076589E-3</v>
      </c>
      <c r="IL59" s="27">
        <f t="shared" si="35"/>
        <v>3.7804363289157942E-3</v>
      </c>
      <c r="IM59" s="27">
        <f t="shared" si="35"/>
        <v>1.3847872200229924E-2</v>
      </c>
      <c r="IN59" s="27">
        <f t="shared" si="35"/>
        <v>0.44836794621089121</v>
      </c>
      <c r="IO59" s="27">
        <f t="shared" si="35"/>
        <v>7.4754965923229652E-2</v>
      </c>
      <c r="IP59" s="27">
        <f t="shared" si="35"/>
        <v>4.4564821495885242E-3</v>
      </c>
      <c r="IQ59" s="27">
        <f t="shared" si="35"/>
        <v>3.1343202227496439E-2</v>
      </c>
      <c r="IR59" s="27">
        <f t="shared" si="35"/>
        <v>5.7647150588949897E-3</v>
      </c>
      <c r="IS59" s="27">
        <f t="shared" si="35"/>
        <v>5.4315174180917161E-3</v>
      </c>
      <c r="IT59" s="27">
        <f t="shared" si="35"/>
        <v>1.5088498001040703E-2</v>
      </c>
      <c r="IU59" s="27">
        <f t="shared" si="35"/>
        <v>6.7918874877252511E-2</v>
      </c>
      <c r="IV59" s="27">
        <f t="shared" si="35"/>
        <v>0.10504518454759162</v>
      </c>
      <c r="IW59" s="27">
        <f t="shared" si="35"/>
        <v>1.4877254118260323E-2</v>
      </c>
    </row>
    <row r="60" spans="1:257">
      <c r="A60" s="21">
        <v>58</v>
      </c>
      <c r="B60" s="19" t="s">
        <v>173</v>
      </c>
      <c r="C60" s="22" t="s">
        <v>175</v>
      </c>
      <c r="D60" s="19">
        <v>3</v>
      </c>
      <c r="E60" s="19">
        <v>13</v>
      </c>
      <c r="G60" s="23">
        <v>41218</v>
      </c>
      <c r="H60" s="24">
        <v>0.83901620370370367</v>
      </c>
      <c r="I60" s="24"/>
      <c r="J60" s="25">
        <v>29.271000000000001</v>
      </c>
      <c r="K60" s="25">
        <v>-46.267000000000003</v>
      </c>
      <c r="L60" s="25">
        <v>10.455</v>
      </c>
      <c r="M60" s="26"/>
      <c r="O60" s="26">
        <v>42.923717760000002</v>
      </c>
      <c r="P60" s="26">
        <v>8.8710146999999999</v>
      </c>
      <c r="Q60" s="26">
        <v>0.86260932999999995</v>
      </c>
      <c r="R60" s="26">
        <v>3.3615880000000001E-2</v>
      </c>
      <c r="S60" s="26">
        <v>0.22213760999999999</v>
      </c>
      <c r="T60" s="26">
        <v>33.801500999999995</v>
      </c>
      <c r="U60" s="26">
        <v>1.0588086000000001</v>
      </c>
      <c r="V60" s="26">
        <v>5.8288190499999999</v>
      </c>
      <c r="W60" s="26">
        <v>2.6081087999999997</v>
      </c>
      <c r="X60" s="26">
        <v>1.77527649</v>
      </c>
      <c r="Y60" s="26">
        <v>6.6253550000000008E-2</v>
      </c>
      <c r="Z60" s="26">
        <v>0.59199999999999997</v>
      </c>
      <c r="AA60" s="26">
        <v>0.49399999999999999</v>
      </c>
      <c r="AB60" s="26">
        <f t="shared" si="21"/>
        <v>99.137862769999998</v>
      </c>
      <c r="AC60" s="26">
        <f t="shared" si="22"/>
        <v>0.24927480208859693</v>
      </c>
      <c r="AD60" s="26">
        <f t="shared" si="6"/>
        <v>0.11146671668565883</v>
      </c>
      <c r="AE60" s="26">
        <f t="shared" si="7"/>
        <v>98.777121251225751</v>
      </c>
      <c r="AG60" s="25">
        <v>74.721999999999994</v>
      </c>
      <c r="AH60" s="25">
        <v>20.279</v>
      </c>
      <c r="AI60" s="25">
        <v>0.82930000000000004</v>
      </c>
      <c r="AJ60" s="25">
        <v>5.5E-2</v>
      </c>
      <c r="AK60" s="25">
        <v>0.26519999999999999</v>
      </c>
      <c r="AL60" s="25">
        <v>45.290999999999997</v>
      </c>
      <c r="AM60" s="25">
        <v>3.1254</v>
      </c>
      <c r="AN60" s="25">
        <v>7.6970000000000001</v>
      </c>
      <c r="AO60" s="25">
        <v>10.965999999999999</v>
      </c>
      <c r="AP60" s="25">
        <v>10.956</v>
      </c>
      <c r="AQ60" s="25">
        <v>0.46029999999999999</v>
      </c>
      <c r="AR60" s="25">
        <v>7.2150999999999996</v>
      </c>
      <c r="AS60" s="25">
        <v>25.503</v>
      </c>
      <c r="AU60" s="26">
        <v>40.296900000000001</v>
      </c>
      <c r="AV60" s="26">
        <v>7.4322999999999997</v>
      </c>
      <c r="AW60" s="26">
        <v>0.81889999999999996</v>
      </c>
      <c r="AX60" s="26">
        <v>3.3300000000000003E-2</v>
      </c>
      <c r="AY60" s="26">
        <v>0.2185</v>
      </c>
      <c r="AZ60" s="26">
        <v>31.934699999999999</v>
      </c>
      <c r="BA60" s="26">
        <v>1.0323</v>
      </c>
      <c r="BB60" s="26">
        <v>4.4096000000000002</v>
      </c>
      <c r="BC60" s="26">
        <v>2.6928000000000001</v>
      </c>
      <c r="BD60" s="26">
        <v>1.2786</v>
      </c>
      <c r="BE60" s="26">
        <v>6.8699999999999997E-2</v>
      </c>
      <c r="BF60" s="26">
        <v>0.65080000000000005</v>
      </c>
      <c r="BG60" s="26">
        <v>0.5101</v>
      </c>
      <c r="BI60" s="27">
        <f t="shared" si="31"/>
        <v>1.0651865964875711</v>
      </c>
      <c r="BJ60" s="27">
        <f t="shared" si="31"/>
        <v>1.1935759724446</v>
      </c>
      <c r="BK60" s="27">
        <f t="shared" si="31"/>
        <v>1.0533756624740505</v>
      </c>
      <c r="BL60" s="27">
        <f t="shared" si="31"/>
        <v>1.0094858858858857</v>
      </c>
      <c r="BM60" s="27">
        <f t="shared" si="31"/>
        <v>1.0166481006864987</v>
      </c>
      <c r="BN60" s="27">
        <f t="shared" si="31"/>
        <v>1.0584568196976956</v>
      </c>
      <c r="BO60" s="27">
        <f t="shared" si="27"/>
        <v>1.0256791630340019</v>
      </c>
      <c r="BP60" s="27">
        <f t="shared" si="27"/>
        <v>1.3218475712082727</v>
      </c>
      <c r="BQ60" s="27">
        <f t="shared" si="27"/>
        <v>0.96854901960784301</v>
      </c>
      <c r="BR60" s="27">
        <f t="shared" si="27"/>
        <v>1.3884533786954483</v>
      </c>
      <c r="BS60" s="27">
        <f t="shared" si="27"/>
        <v>0.96438937409024761</v>
      </c>
      <c r="BT60" s="27">
        <f t="shared" si="27"/>
        <v>0.90964966195451746</v>
      </c>
      <c r="BU60" s="27">
        <f t="shared" si="27"/>
        <v>0.96843756126249758</v>
      </c>
      <c r="BW60" s="19">
        <v>418970.1</v>
      </c>
      <c r="BX60" s="19">
        <v>78365.5</v>
      </c>
      <c r="BY60" s="19">
        <v>15790.7</v>
      </c>
      <c r="BZ60" s="19">
        <v>93</v>
      </c>
      <c r="CA60" s="19">
        <v>405.3</v>
      </c>
      <c r="CB60" s="19">
        <v>57039.9</v>
      </c>
      <c r="CC60" s="19">
        <v>1528.2</v>
      </c>
      <c r="CD60" s="19">
        <v>34531.599999999999</v>
      </c>
      <c r="CE60" s="19">
        <v>62289</v>
      </c>
      <c r="CF60" s="19">
        <v>5485</v>
      </c>
      <c r="CG60" s="19">
        <v>1365.4</v>
      </c>
      <c r="CH60" s="19">
        <v>222.6</v>
      </c>
      <c r="CI60" s="19">
        <v>8993.4</v>
      </c>
      <c r="CK60" s="19">
        <f t="shared" si="32"/>
        <v>422094.92857142852</v>
      </c>
      <c r="CL60" s="19">
        <f t="shared" si="32"/>
        <v>79639.5</v>
      </c>
      <c r="CM60" s="19">
        <f t="shared" si="32"/>
        <v>22188.002127659576</v>
      </c>
      <c r="CN60" s="19">
        <f t="shared" si="32"/>
        <v>408.6</v>
      </c>
      <c r="CO60" s="19">
        <f t="shared" si="32"/>
        <v>633.42978723404258</v>
      </c>
      <c r="CP60" s="19">
        <f t="shared" si="32"/>
        <v>57360.92807017544</v>
      </c>
      <c r="CQ60" s="19">
        <f t="shared" si="32"/>
        <v>1732.5</v>
      </c>
      <c r="CR60" s="19">
        <f t="shared" si="28"/>
        <v>35204.35</v>
      </c>
      <c r="CS60" s="19">
        <f t="shared" si="28"/>
        <v>66146.149999999994</v>
      </c>
      <c r="CT60" s="19">
        <f t="shared" si="28"/>
        <v>5795.65</v>
      </c>
      <c r="CU60" s="19">
        <f t="shared" si="28"/>
        <v>3044.5809523809521</v>
      </c>
      <c r="CV60" s="19">
        <f t="shared" si="28"/>
        <v>350.35555555555555</v>
      </c>
      <c r="CW60" s="19">
        <f t="shared" si="28"/>
        <v>10136.299999999999</v>
      </c>
      <c r="CY60" s="19">
        <v>3794</v>
      </c>
      <c r="CZ60" s="19">
        <v>1471.8</v>
      </c>
      <c r="DA60" s="19">
        <v>6913.6</v>
      </c>
      <c r="DB60" s="19">
        <v>335.5</v>
      </c>
      <c r="DC60" s="19">
        <v>235.9</v>
      </c>
      <c r="DD60" s="19">
        <v>332.2</v>
      </c>
      <c r="DE60" s="19">
        <v>229.2</v>
      </c>
      <c r="DF60" s="19">
        <v>767.4</v>
      </c>
      <c r="DG60" s="19">
        <v>4176.1000000000004</v>
      </c>
      <c r="DH60" s="19">
        <v>338.9</v>
      </c>
      <c r="DI60" s="19">
        <v>1794</v>
      </c>
      <c r="DJ60" s="19">
        <v>146.19999999999999</v>
      </c>
      <c r="DK60" s="19">
        <v>1262.5</v>
      </c>
      <c r="DM60" s="19">
        <v>2232.6</v>
      </c>
      <c r="DN60" s="19">
        <v>1033.2</v>
      </c>
      <c r="DO60" s="19">
        <v>5810.6</v>
      </c>
      <c r="DP60" s="19">
        <v>295.7</v>
      </c>
      <c r="DQ60" s="19">
        <v>219.3</v>
      </c>
      <c r="DR60" s="19">
        <v>312.3</v>
      </c>
      <c r="DS60" s="19">
        <v>179.4</v>
      </c>
      <c r="DT60" s="19">
        <v>578.1</v>
      </c>
      <c r="DU60" s="19">
        <v>3538.2</v>
      </c>
      <c r="DV60" s="19">
        <v>282.39999999999998</v>
      </c>
      <c r="DW60" s="19">
        <v>1574.8</v>
      </c>
      <c r="DX60" s="19">
        <v>113</v>
      </c>
      <c r="DY60" s="19">
        <v>1023.3</v>
      </c>
      <c r="EA60" s="19">
        <f t="shared" si="33"/>
        <v>3124.8285714285712</v>
      </c>
      <c r="EB60" s="19">
        <f t="shared" si="33"/>
        <v>1274</v>
      </c>
      <c r="EC60" s="19">
        <f t="shared" si="33"/>
        <v>6397.3021276595746</v>
      </c>
      <c r="ED60" s="19">
        <f t="shared" si="33"/>
        <v>315.60000000000002</v>
      </c>
      <c r="EE60" s="19">
        <f t="shared" si="33"/>
        <v>228.12978723404257</v>
      </c>
      <c r="EF60" s="19">
        <f t="shared" si="33"/>
        <v>321.02807017543859</v>
      </c>
      <c r="EG60" s="19">
        <f t="shared" si="33"/>
        <v>204.3</v>
      </c>
      <c r="EH60" s="19">
        <f t="shared" si="29"/>
        <v>672.75</v>
      </c>
      <c r="EI60" s="19">
        <f t="shared" si="29"/>
        <v>3857.15</v>
      </c>
      <c r="EJ60" s="19">
        <f t="shared" si="29"/>
        <v>310.64999999999998</v>
      </c>
      <c r="EK60" s="19">
        <f t="shared" si="29"/>
        <v>1679.1809523809522</v>
      </c>
      <c r="EL60" s="19">
        <f t="shared" si="29"/>
        <v>127.75555555555555</v>
      </c>
      <c r="EM60" s="19">
        <f t="shared" si="29"/>
        <v>1142.9000000000001</v>
      </c>
      <c r="EO60" s="26">
        <v>30.1</v>
      </c>
      <c r="EQ60" s="19">
        <v>10</v>
      </c>
      <c r="ER60" s="19">
        <v>30</v>
      </c>
      <c r="ES60" s="19">
        <v>20</v>
      </c>
      <c r="ET60" s="19">
        <v>50</v>
      </c>
      <c r="EU60" s="19">
        <v>30</v>
      </c>
      <c r="EV60" s="19">
        <v>30</v>
      </c>
      <c r="EW60" s="19">
        <v>30</v>
      </c>
      <c r="EX60" s="19">
        <v>30</v>
      </c>
      <c r="EY60" s="19">
        <v>20</v>
      </c>
      <c r="EZ60" s="19">
        <v>30</v>
      </c>
      <c r="FA60" s="19">
        <v>20</v>
      </c>
      <c r="FB60" s="19">
        <v>30</v>
      </c>
      <c r="FC60" s="19">
        <v>20</v>
      </c>
      <c r="FE60" s="25">
        <v>2.1</v>
      </c>
      <c r="FF60" s="25">
        <v>2.2999999999999998</v>
      </c>
      <c r="FG60" s="25">
        <v>2.2000000000000002</v>
      </c>
      <c r="FH60" s="25">
        <v>2.8</v>
      </c>
      <c r="FI60" s="25">
        <v>2.2000000000000002</v>
      </c>
      <c r="FJ60" s="25">
        <v>3.2</v>
      </c>
      <c r="FK60" s="25">
        <v>2.5</v>
      </c>
      <c r="FL60" s="25">
        <v>2.8</v>
      </c>
      <c r="FM60" s="25">
        <v>2.2000000000000002</v>
      </c>
      <c r="FN60" s="25">
        <v>2.8</v>
      </c>
      <c r="FO60" s="25">
        <v>2.2000000000000002</v>
      </c>
      <c r="FP60" s="25">
        <v>3.5</v>
      </c>
      <c r="FQ60" s="25">
        <v>2.2000000000000002</v>
      </c>
      <c r="FR60" s="25"/>
      <c r="FS60" s="25">
        <v>2.8</v>
      </c>
      <c r="FT60" s="25">
        <v>2.8</v>
      </c>
      <c r="FU60" s="25">
        <v>2.5</v>
      </c>
      <c r="FV60" s="25">
        <v>2.8</v>
      </c>
      <c r="FW60" s="25">
        <v>2.5</v>
      </c>
      <c r="FX60" s="25">
        <v>2.5</v>
      </c>
      <c r="FY60" s="25">
        <v>2.5</v>
      </c>
      <c r="FZ60" s="25">
        <v>2.8</v>
      </c>
      <c r="GA60" s="25">
        <v>2.2000000000000002</v>
      </c>
      <c r="GB60" s="25">
        <v>2.8</v>
      </c>
      <c r="GC60" s="25">
        <v>2</v>
      </c>
      <c r="GD60" s="25">
        <v>2.8</v>
      </c>
      <c r="GE60" s="25">
        <v>2.2000000000000002</v>
      </c>
      <c r="GG60" s="28">
        <v>560706</v>
      </c>
      <c r="GH60" s="28">
        <v>386426.8</v>
      </c>
      <c r="GI60" s="28">
        <v>1904278.9</v>
      </c>
      <c r="GJ60" s="28">
        <v>136666</v>
      </c>
      <c r="GK60" s="28">
        <v>151055.4</v>
      </c>
      <c r="GL60" s="28">
        <v>125939.4</v>
      </c>
      <c r="GM60" s="28">
        <v>48865.4</v>
      </c>
      <c r="GN60" s="28">
        <v>448639.5</v>
      </c>
      <c r="GO60" s="28">
        <v>568018.30000000005</v>
      </c>
      <c r="GP60" s="28">
        <v>50075.9</v>
      </c>
      <c r="GQ60" s="28">
        <v>296729</v>
      </c>
      <c r="GR60" s="28">
        <v>3095.5</v>
      </c>
      <c r="GS60" s="28">
        <v>35263.800000000003</v>
      </c>
      <c r="GU60" s="26">
        <v>25.21</v>
      </c>
      <c r="GV60" s="26">
        <v>19.399999999999999</v>
      </c>
      <c r="GW60" s="26">
        <v>59.19</v>
      </c>
      <c r="GX60" s="26">
        <v>41.39</v>
      </c>
      <c r="GY60" s="26">
        <v>56.02</v>
      </c>
      <c r="GZ60" s="26">
        <v>54.81</v>
      </c>
      <c r="HA60" s="26">
        <v>25.58</v>
      </c>
      <c r="HB60" s="26">
        <v>34.549999999999997</v>
      </c>
      <c r="HC60" s="26">
        <v>17.55</v>
      </c>
      <c r="HD60" s="26">
        <v>8.66</v>
      </c>
      <c r="HE60" s="26">
        <v>12.39</v>
      </c>
      <c r="HF60" s="26">
        <v>9.02</v>
      </c>
      <c r="HG60" s="26">
        <v>2</v>
      </c>
      <c r="HI60" s="27">
        <f t="shared" si="34"/>
        <v>2.0702816769350322E-2</v>
      </c>
      <c r="HJ60" s="27">
        <f t="shared" si="34"/>
        <v>9.549082606148061E-3</v>
      </c>
      <c r="HK60" s="27">
        <f t="shared" si="34"/>
        <v>1.4319818140234544E-2</v>
      </c>
      <c r="HL60" s="27">
        <f t="shared" si="34"/>
        <v>1.8783291309205089E-2</v>
      </c>
      <c r="HM60" s="27">
        <f t="shared" si="34"/>
        <v>2.5424995105008188E-2</v>
      </c>
      <c r="HN60" s="27">
        <f t="shared" si="34"/>
        <v>3.6849806274343921E-2</v>
      </c>
      <c r="HO60" s="27">
        <f t="shared" si="34"/>
        <v>3.4263930106851088E-2</v>
      </c>
      <c r="HP60" s="27">
        <f t="shared" si="30"/>
        <v>1.1788299243003553E-2</v>
      </c>
      <c r="HQ60" s="27">
        <f t="shared" si="30"/>
        <v>1.0162666409582187E-2</v>
      </c>
      <c r="HR60" s="27">
        <f t="shared" si="30"/>
        <v>1.8895069189607799E-2</v>
      </c>
      <c r="HS60" s="27">
        <f t="shared" si="30"/>
        <v>9.02299021691144E-3</v>
      </c>
      <c r="HT60" s="27">
        <f t="shared" si="30"/>
        <v>0.13376181914265289</v>
      </c>
      <c r="HU60" s="27">
        <f t="shared" si="30"/>
        <v>1.0153473381749807E-2</v>
      </c>
      <c r="HW60" s="27">
        <f t="shared" si="9"/>
        <v>4.4289535914671142E-2</v>
      </c>
      <c r="HX60" s="27">
        <f t="shared" si="10"/>
        <v>1.8042991584316759E-2</v>
      </c>
      <c r="HY60" s="27">
        <f t="shared" si="11"/>
        <v>2.3892616566981339E-2</v>
      </c>
      <c r="HZ60" s="27">
        <f t="shared" si="12"/>
        <v>2.7453658577534158E-2</v>
      </c>
      <c r="IA60" s="27">
        <f t="shared" si="13"/>
        <v>3.740271029897755E-2</v>
      </c>
      <c r="IB60" s="27">
        <f t="shared" si="14"/>
        <v>4.7407275771943452E-2</v>
      </c>
      <c r="IC60" s="27">
        <f t="shared" si="15"/>
        <v>4.4241586553966122E-2</v>
      </c>
      <c r="ID60" s="27">
        <f t="shared" si="16"/>
        <v>1.9548536634672795E-2</v>
      </c>
      <c r="IE60" s="27">
        <f t="shared" si="17"/>
        <v>1.4219602840287395E-2</v>
      </c>
      <c r="IF60" s="27">
        <f t="shared" si="18"/>
        <v>2.5469986415515622E-2</v>
      </c>
      <c r="IG60" s="27">
        <f t="shared" si="19"/>
        <v>1.0869094015291519E-2</v>
      </c>
      <c r="IH60" s="27"/>
      <c r="II60" s="27"/>
      <c r="IK60" s="27">
        <f t="shared" si="35"/>
        <v>2.8368765626750623E-3</v>
      </c>
      <c r="IL60" s="27">
        <f t="shared" si="35"/>
        <v>3.8198095455934757E-3</v>
      </c>
      <c r="IM60" s="27">
        <f t="shared" si="35"/>
        <v>1.3799767876207346E-2</v>
      </c>
      <c r="IN60" s="27">
        <f t="shared" si="35"/>
        <v>0.23587290820031434</v>
      </c>
      <c r="IO60" s="27">
        <f t="shared" si="35"/>
        <v>7.6211792728168068E-2</v>
      </c>
      <c r="IP60" s="27">
        <f t="shared" si="35"/>
        <v>4.430955203446176E-3</v>
      </c>
      <c r="IQ60" s="27">
        <f t="shared" si="35"/>
        <v>3.0305281169879787E-2</v>
      </c>
      <c r="IR60" s="27">
        <f t="shared" si="35"/>
        <v>5.7722892940634141E-3</v>
      </c>
      <c r="IS60" s="27">
        <f t="shared" si="35"/>
        <v>5.4745654518604785E-3</v>
      </c>
      <c r="IT60" s="27">
        <f t="shared" si="35"/>
        <v>1.4992310271704497E-2</v>
      </c>
      <c r="IU60" s="27">
        <f t="shared" si="35"/>
        <v>6.4876267460681661E-2</v>
      </c>
      <c r="IV60" s="27">
        <f t="shared" si="35"/>
        <v>0.10337020633644944</v>
      </c>
      <c r="IW60" s="27">
        <f t="shared" si="35"/>
        <v>1.522008203139762E-2</v>
      </c>
    </row>
    <row r="61" spans="1:257">
      <c r="A61" s="21">
        <v>59</v>
      </c>
      <c r="B61" s="19" t="s">
        <v>173</v>
      </c>
      <c r="C61" s="22" t="s">
        <v>175</v>
      </c>
      <c r="D61" s="19">
        <v>3</v>
      </c>
      <c r="E61" s="19">
        <v>14</v>
      </c>
      <c r="G61" s="23">
        <v>41218</v>
      </c>
      <c r="H61" s="24">
        <v>0.84204861111111118</v>
      </c>
      <c r="I61" s="24"/>
      <c r="J61" s="25">
        <v>29.27</v>
      </c>
      <c r="K61" s="25">
        <v>-46.255000000000003</v>
      </c>
      <c r="L61" s="25">
        <v>10.455</v>
      </c>
      <c r="M61" s="26"/>
      <c r="O61" s="26">
        <v>41.97812948</v>
      </c>
      <c r="P61" s="26">
        <v>9.1185339599999988</v>
      </c>
      <c r="Q61" s="26">
        <v>0.88596818999999993</v>
      </c>
      <c r="R61" s="26">
        <v>3.9462120000000003E-2</v>
      </c>
      <c r="S61" s="26">
        <v>0.22213760999999999</v>
      </c>
      <c r="T61" s="26">
        <v>33.402685999999996</v>
      </c>
      <c r="U61" s="26">
        <v>1.0368576899999999</v>
      </c>
      <c r="V61" s="26">
        <v>5.6944991800000002</v>
      </c>
      <c r="W61" s="26">
        <v>2.6095079999999999</v>
      </c>
      <c r="X61" s="26">
        <v>1.7793204</v>
      </c>
      <c r="Y61" s="26">
        <v>6.9867379999999993E-2</v>
      </c>
      <c r="Z61" s="26">
        <v>0.54999999999999993</v>
      </c>
      <c r="AA61" s="26">
        <v>0.50800000000000001</v>
      </c>
      <c r="AB61" s="26">
        <f t="shared" si="21"/>
        <v>97.894970010000009</v>
      </c>
      <c r="AC61" s="26">
        <f t="shared" si="22"/>
        <v>0.23158976545393292</v>
      </c>
      <c r="AD61" s="26">
        <f t="shared" si="6"/>
        <v>0.11462569246217548</v>
      </c>
      <c r="AE61" s="26">
        <f t="shared" si="7"/>
        <v>97.548754552083906</v>
      </c>
      <c r="AG61" s="25">
        <v>72.986000000000004</v>
      </c>
      <c r="AH61" s="25">
        <v>20.841999999999999</v>
      </c>
      <c r="AI61" s="25">
        <v>0.8508</v>
      </c>
      <c r="AJ61" s="25">
        <v>6.4799999999999996E-2</v>
      </c>
      <c r="AK61" s="25">
        <v>0.2641</v>
      </c>
      <c r="AL61" s="25">
        <v>44.701000000000001</v>
      </c>
      <c r="AM61" s="25">
        <v>3.0573999999999999</v>
      </c>
      <c r="AN61" s="25">
        <v>7.5129999999999999</v>
      </c>
      <c r="AO61" s="25">
        <v>10.965999999999999</v>
      </c>
      <c r="AP61" s="25">
        <v>10.974</v>
      </c>
      <c r="AQ61" s="25">
        <v>0.49130000000000001</v>
      </c>
      <c r="AR61" s="25">
        <v>6.6307999999999998</v>
      </c>
      <c r="AS61" s="25">
        <v>26.195900000000002</v>
      </c>
      <c r="AU61" s="26">
        <v>39.360700000000001</v>
      </c>
      <c r="AV61" s="26">
        <v>7.6386000000000003</v>
      </c>
      <c r="AW61" s="26">
        <v>0.84019999999999995</v>
      </c>
      <c r="AX61" s="26">
        <v>3.9199999999999999E-2</v>
      </c>
      <c r="AY61" s="26">
        <v>0.21759999999999999</v>
      </c>
      <c r="AZ61" s="26">
        <v>31.518699999999999</v>
      </c>
      <c r="BA61" s="26">
        <v>1.0099</v>
      </c>
      <c r="BB61" s="26">
        <v>4.3041999999999998</v>
      </c>
      <c r="BC61" s="26">
        <v>2.6928000000000001</v>
      </c>
      <c r="BD61" s="26">
        <v>1.2806999999999999</v>
      </c>
      <c r="BE61" s="26">
        <v>7.3300000000000004E-2</v>
      </c>
      <c r="BF61" s="26">
        <v>0.59809999999999997</v>
      </c>
      <c r="BG61" s="26">
        <v>0.52390000000000003</v>
      </c>
      <c r="BI61" s="27">
        <f t="shared" si="31"/>
        <v>1.0664985500765991</v>
      </c>
      <c r="BJ61" s="27">
        <f t="shared" si="31"/>
        <v>1.1937441363600658</v>
      </c>
      <c r="BK61" s="27">
        <f t="shared" si="31"/>
        <v>1.0544729707212568</v>
      </c>
      <c r="BL61" s="27">
        <f t="shared" si="31"/>
        <v>1.0066867346938777</v>
      </c>
      <c r="BM61" s="27">
        <f t="shared" si="31"/>
        <v>1.0208529871323528</v>
      </c>
      <c r="BN61" s="27">
        <f t="shared" si="31"/>
        <v>1.0597735947231326</v>
      </c>
      <c r="BO61" s="27">
        <f t="shared" si="27"/>
        <v>1.0266934250915931</v>
      </c>
      <c r="BP61" s="27">
        <f t="shared" si="27"/>
        <v>1.3230098926629805</v>
      </c>
      <c r="BQ61" s="27">
        <f t="shared" si="27"/>
        <v>0.96906862745098032</v>
      </c>
      <c r="BR61" s="27">
        <f t="shared" si="27"/>
        <v>1.3893342703209184</v>
      </c>
      <c r="BS61" s="27">
        <f t="shared" si="27"/>
        <v>0.95317025920873111</v>
      </c>
      <c r="BT61" s="27">
        <f t="shared" si="27"/>
        <v>0.91957866577495395</v>
      </c>
      <c r="BU61" s="27">
        <f t="shared" si="27"/>
        <v>0.9696506966978431</v>
      </c>
      <c r="BW61" s="19">
        <v>409235.9</v>
      </c>
      <c r="BX61" s="19">
        <v>80538.2</v>
      </c>
      <c r="BY61" s="19">
        <v>16199.3</v>
      </c>
      <c r="BZ61" s="19">
        <v>106.3</v>
      </c>
      <c r="CA61" s="19">
        <v>402</v>
      </c>
      <c r="CB61" s="19">
        <v>56295.7</v>
      </c>
      <c r="CC61" s="19">
        <v>1495</v>
      </c>
      <c r="CD61" s="19">
        <v>33704.300000000003</v>
      </c>
      <c r="CE61" s="19">
        <v>62289</v>
      </c>
      <c r="CF61" s="19">
        <v>5495</v>
      </c>
      <c r="CG61" s="19">
        <v>1458.5</v>
      </c>
      <c r="CH61" s="19">
        <v>206</v>
      </c>
      <c r="CI61" s="19">
        <v>9239.2000000000007</v>
      </c>
      <c r="CK61" s="19">
        <f t="shared" si="32"/>
        <v>412532.52857142861</v>
      </c>
      <c r="CL61" s="19">
        <f t="shared" si="32"/>
        <v>81728.9156862745</v>
      </c>
      <c r="CM61" s="19">
        <f t="shared" si="32"/>
        <v>22671.76170212766</v>
      </c>
      <c r="CN61" s="19">
        <f t="shared" si="32"/>
        <v>421.90000000000003</v>
      </c>
      <c r="CO61" s="19">
        <f t="shared" si="32"/>
        <v>630.50425531914891</v>
      </c>
      <c r="CP61" s="19">
        <f t="shared" si="32"/>
        <v>56638.3947368421</v>
      </c>
      <c r="CQ61" s="19">
        <f t="shared" si="32"/>
        <v>1710.95</v>
      </c>
      <c r="CR61" s="19">
        <f t="shared" si="28"/>
        <v>34440.200000000004</v>
      </c>
      <c r="CS61" s="19">
        <f t="shared" si="28"/>
        <v>66219.25</v>
      </c>
      <c r="CT61" s="19">
        <f t="shared" si="28"/>
        <v>5843.85</v>
      </c>
      <c r="CU61" s="19">
        <f t="shared" si="28"/>
        <v>3113.7857142857142</v>
      </c>
      <c r="CV61" s="19">
        <f t="shared" si="28"/>
        <v>340.72222222222223</v>
      </c>
      <c r="CW61" s="19">
        <f t="shared" si="28"/>
        <v>10382.050000000001</v>
      </c>
      <c r="CY61" s="19">
        <v>4039.9</v>
      </c>
      <c r="CZ61" s="19">
        <v>1402</v>
      </c>
      <c r="DA61" s="19">
        <v>6823.9</v>
      </c>
      <c r="DB61" s="19">
        <v>318.89999999999998</v>
      </c>
      <c r="DC61" s="19">
        <v>242.5</v>
      </c>
      <c r="DD61" s="19">
        <v>368.8</v>
      </c>
      <c r="DE61" s="19">
        <v>249.2</v>
      </c>
      <c r="DF61" s="19">
        <v>877.1</v>
      </c>
      <c r="DG61" s="19">
        <v>4099.7</v>
      </c>
      <c r="DH61" s="19">
        <v>428.6</v>
      </c>
      <c r="DI61" s="19">
        <v>1820.6</v>
      </c>
      <c r="DJ61" s="19">
        <v>149.5</v>
      </c>
      <c r="DK61" s="19">
        <v>1309</v>
      </c>
      <c r="DM61" s="19">
        <v>2305.6</v>
      </c>
      <c r="DN61" s="19">
        <v>933.5</v>
      </c>
      <c r="DO61" s="19">
        <v>6073.1</v>
      </c>
      <c r="DP61" s="19">
        <v>312.3</v>
      </c>
      <c r="DQ61" s="19">
        <v>212.6</v>
      </c>
      <c r="DR61" s="19">
        <v>322.3</v>
      </c>
      <c r="DS61" s="19">
        <v>182.7</v>
      </c>
      <c r="DT61" s="19">
        <v>594.70000000000005</v>
      </c>
      <c r="DU61" s="19">
        <v>3760.8</v>
      </c>
      <c r="DV61" s="19">
        <v>269.10000000000002</v>
      </c>
      <c r="DW61" s="19">
        <v>1505</v>
      </c>
      <c r="DX61" s="19">
        <v>122.9</v>
      </c>
      <c r="DY61" s="19">
        <v>976.7</v>
      </c>
      <c r="EA61" s="19">
        <f t="shared" si="33"/>
        <v>3296.6285714285714</v>
      </c>
      <c r="EB61" s="19">
        <f t="shared" si="33"/>
        <v>1190.7156862745098</v>
      </c>
      <c r="EC61" s="19">
        <f t="shared" si="33"/>
        <v>6472.4617021276599</v>
      </c>
      <c r="ED61" s="19">
        <f t="shared" si="33"/>
        <v>315.60000000000002</v>
      </c>
      <c r="EE61" s="19">
        <f t="shared" si="33"/>
        <v>228.50425531914894</v>
      </c>
      <c r="EF61" s="19">
        <f t="shared" si="33"/>
        <v>342.69473684210527</v>
      </c>
      <c r="EG61" s="19">
        <f t="shared" si="33"/>
        <v>215.95</v>
      </c>
      <c r="EH61" s="19">
        <f t="shared" si="29"/>
        <v>735.90000000000009</v>
      </c>
      <c r="EI61" s="19">
        <f t="shared" si="29"/>
        <v>3930.25</v>
      </c>
      <c r="EJ61" s="19">
        <f t="shared" si="29"/>
        <v>348.85</v>
      </c>
      <c r="EK61" s="19">
        <f t="shared" si="29"/>
        <v>1655.2857142857142</v>
      </c>
      <c r="EL61" s="19">
        <f t="shared" si="29"/>
        <v>134.72222222222223</v>
      </c>
      <c r="EM61" s="19">
        <f t="shared" si="29"/>
        <v>1142.8499999999999</v>
      </c>
      <c r="EO61" s="26">
        <v>30.1</v>
      </c>
      <c r="EQ61" s="19">
        <v>10</v>
      </c>
      <c r="ER61" s="19">
        <v>30</v>
      </c>
      <c r="ES61" s="19">
        <v>20</v>
      </c>
      <c r="ET61" s="19">
        <v>50</v>
      </c>
      <c r="EU61" s="19">
        <v>30</v>
      </c>
      <c r="EV61" s="19">
        <v>30</v>
      </c>
      <c r="EW61" s="19">
        <v>30</v>
      </c>
      <c r="EX61" s="19">
        <v>30</v>
      </c>
      <c r="EY61" s="19">
        <v>20</v>
      </c>
      <c r="EZ61" s="19">
        <v>30</v>
      </c>
      <c r="FA61" s="19">
        <v>20</v>
      </c>
      <c r="FB61" s="19">
        <v>30</v>
      </c>
      <c r="FC61" s="19">
        <v>20</v>
      </c>
      <c r="FE61" s="25">
        <v>2.1</v>
      </c>
      <c r="FF61" s="25">
        <v>2.2999999999999998</v>
      </c>
      <c r="FG61" s="25">
        <v>2.2000000000000002</v>
      </c>
      <c r="FH61" s="25">
        <v>2.8</v>
      </c>
      <c r="FI61" s="25">
        <v>2.2000000000000002</v>
      </c>
      <c r="FJ61" s="25">
        <v>3.2</v>
      </c>
      <c r="FK61" s="25">
        <v>2.5</v>
      </c>
      <c r="FL61" s="25">
        <v>2.8</v>
      </c>
      <c r="FM61" s="25">
        <v>2.2000000000000002</v>
      </c>
      <c r="FN61" s="25">
        <v>2.8</v>
      </c>
      <c r="FO61" s="25">
        <v>2.2000000000000002</v>
      </c>
      <c r="FP61" s="25">
        <v>3.5</v>
      </c>
      <c r="FQ61" s="25">
        <v>2.2000000000000002</v>
      </c>
      <c r="FR61" s="25"/>
      <c r="FS61" s="25">
        <v>2.8</v>
      </c>
      <c r="FT61" s="25">
        <v>2.8</v>
      </c>
      <c r="FU61" s="25">
        <v>2.5</v>
      </c>
      <c r="FV61" s="25">
        <v>2.8</v>
      </c>
      <c r="FW61" s="25">
        <v>2.5</v>
      </c>
      <c r="FX61" s="25">
        <v>2.5</v>
      </c>
      <c r="FY61" s="25">
        <v>2.5</v>
      </c>
      <c r="FZ61" s="25">
        <v>2.8</v>
      </c>
      <c r="GA61" s="25">
        <v>2.2000000000000002</v>
      </c>
      <c r="GB61" s="25">
        <v>2.8</v>
      </c>
      <c r="GC61" s="25">
        <v>2</v>
      </c>
      <c r="GD61" s="25">
        <v>2.8</v>
      </c>
      <c r="GE61" s="25">
        <v>2.2000000000000002</v>
      </c>
      <c r="GG61" s="28">
        <v>560706</v>
      </c>
      <c r="GH61" s="28">
        <v>386426.8</v>
      </c>
      <c r="GI61" s="28">
        <v>1904278.9</v>
      </c>
      <c r="GJ61" s="28">
        <v>136666</v>
      </c>
      <c r="GK61" s="28">
        <v>151055.4</v>
      </c>
      <c r="GL61" s="28">
        <v>125939.4</v>
      </c>
      <c r="GM61" s="28">
        <v>48865.4</v>
      </c>
      <c r="GN61" s="28">
        <v>448639.5</v>
      </c>
      <c r="GO61" s="28">
        <v>568018.30000000005</v>
      </c>
      <c r="GP61" s="28">
        <v>50075.9</v>
      </c>
      <c r="GQ61" s="28">
        <v>296729</v>
      </c>
      <c r="GR61" s="28">
        <v>3095.5</v>
      </c>
      <c r="GS61" s="28">
        <v>35263.800000000003</v>
      </c>
      <c r="GU61" s="26">
        <v>25.21</v>
      </c>
      <c r="GV61" s="26">
        <v>19.399999999999999</v>
      </c>
      <c r="GW61" s="26">
        <v>59.19</v>
      </c>
      <c r="GX61" s="26">
        <v>41.39</v>
      </c>
      <c r="GY61" s="26">
        <v>56.02</v>
      </c>
      <c r="GZ61" s="26">
        <v>54.81</v>
      </c>
      <c r="HA61" s="26">
        <v>25.58</v>
      </c>
      <c r="HB61" s="26">
        <v>34.549999999999997</v>
      </c>
      <c r="HC61" s="26">
        <v>17.55</v>
      </c>
      <c r="HD61" s="26">
        <v>8.66</v>
      </c>
      <c r="HE61" s="26">
        <v>12.39</v>
      </c>
      <c r="HF61" s="26">
        <v>9.02</v>
      </c>
      <c r="HG61" s="26">
        <v>2</v>
      </c>
      <c r="HI61" s="27">
        <f t="shared" si="34"/>
        <v>2.1290503171440586E-2</v>
      </c>
      <c r="HJ61" s="27">
        <f t="shared" si="34"/>
        <v>9.2329855866646032E-3</v>
      </c>
      <c r="HK61" s="27">
        <f t="shared" si="34"/>
        <v>1.4418696094434486E-2</v>
      </c>
      <c r="HL61" s="27">
        <f t="shared" si="34"/>
        <v>1.8731208092398297E-2</v>
      </c>
      <c r="HM61" s="27">
        <f t="shared" si="34"/>
        <v>2.5551098525089359E-2</v>
      </c>
      <c r="HN61" s="27">
        <f t="shared" si="34"/>
        <v>3.8120393170816183E-2</v>
      </c>
      <c r="HO61" s="27">
        <f t="shared" si="34"/>
        <v>3.5262154537090584E-2</v>
      </c>
      <c r="HP61" s="27">
        <f t="shared" si="30"/>
        <v>1.2340007231975775E-2</v>
      </c>
      <c r="HQ61" s="27">
        <f t="shared" si="30"/>
        <v>1.0264018406147064E-2</v>
      </c>
      <c r="HR61" s="27">
        <f t="shared" si="30"/>
        <v>2.0035842913755961E-2</v>
      </c>
      <c r="HS61" s="27">
        <f t="shared" si="30"/>
        <v>8.8543418816516388E-3</v>
      </c>
      <c r="HT61" s="27">
        <f t="shared" si="30"/>
        <v>0.13885982467778363</v>
      </c>
      <c r="HU61" s="27">
        <f t="shared" si="30"/>
        <v>1.0165969982589436E-2</v>
      </c>
      <c r="HW61" s="27">
        <f t="shared" si="9"/>
        <v>4.5546773434662846E-2</v>
      </c>
      <c r="HX61" s="27">
        <f t="shared" si="10"/>
        <v>1.7445726266002767E-2</v>
      </c>
      <c r="HY61" s="27">
        <f t="shared" si="11"/>
        <v>2.4057594433563943E-2</v>
      </c>
      <c r="HZ61" s="27">
        <f t="shared" si="12"/>
        <v>2.7377533747849351E-2</v>
      </c>
      <c r="IA61" s="27">
        <f t="shared" si="13"/>
        <v>3.7588221040258961E-2</v>
      </c>
      <c r="IB61" s="27">
        <f t="shared" si="14"/>
        <v>4.9041885814255018E-2</v>
      </c>
      <c r="IC61" s="27">
        <f t="shared" si="15"/>
        <v>4.553049393829136E-2</v>
      </c>
      <c r="ID61" s="27">
        <f t="shared" si="16"/>
        <v>2.046343399278543E-2</v>
      </c>
      <c r="IE61" s="27">
        <f t="shared" si="17"/>
        <v>1.4361414553880972E-2</v>
      </c>
      <c r="IF61" s="27">
        <f t="shared" si="18"/>
        <v>2.7007715172455621E-2</v>
      </c>
      <c r="IG61" s="27">
        <f t="shared" si="19"/>
        <v>1.0665940230637563E-2</v>
      </c>
      <c r="IH61" s="27"/>
      <c r="II61" s="27"/>
      <c r="IK61" s="27">
        <f t="shared" si="35"/>
        <v>2.872106211436761E-3</v>
      </c>
      <c r="IL61" s="27">
        <f t="shared" si="35"/>
        <v>3.7625552608358159E-3</v>
      </c>
      <c r="IM61" s="27">
        <f t="shared" si="35"/>
        <v>1.3582563675727547E-2</v>
      </c>
      <c r="IN61" s="27">
        <f t="shared" si="35"/>
        <v>0.20824735682319359</v>
      </c>
      <c r="IO61" s="27">
        <f t="shared" si="35"/>
        <v>7.6723570428099255E-2</v>
      </c>
      <c r="IP61" s="27">
        <f t="shared" si="35"/>
        <v>4.4621716795259234E-3</v>
      </c>
      <c r="IQ61" s="27">
        <f t="shared" si="35"/>
        <v>3.0899006843677426E-2</v>
      </c>
      <c r="IR61" s="27">
        <f t="shared" si="35"/>
        <v>5.8559135503712346E-3</v>
      </c>
      <c r="IS61" s="27">
        <f t="shared" si="35"/>
        <v>5.4802792111483031E-3</v>
      </c>
      <c r="IT61" s="27">
        <f t="shared" si="35"/>
        <v>1.5070527327761058E-2</v>
      </c>
      <c r="IU61" s="27">
        <f t="shared" si="35"/>
        <v>6.1025624787318211E-2</v>
      </c>
      <c r="IV61" s="27">
        <f t="shared" si="35"/>
        <v>0.11138809921919944</v>
      </c>
      <c r="IW61" s="27">
        <f t="shared" si="35"/>
        <v>1.4975659910904705E-2</v>
      </c>
    </row>
    <row r="62" spans="1:257">
      <c r="A62" s="21">
        <v>60</v>
      </c>
      <c r="B62" s="19" t="s">
        <v>173</v>
      </c>
      <c r="C62" s="22" t="s">
        <v>175</v>
      </c>
      <c r="D62" s="19">
        <v>3</v>
      </c>
      <c r="E62" s="19">
        <v>15</v>
      </c>
      <c r="G62" s="23">
        <v>41218</v>
      </c>
      <c r="H62" s="24">
        <v>0.84508101851851858</v>
      </c>
      <c r="I62" s="24"/>
      <c r="J62" s="25">
        <v>29.274000000000001</v>
      </c>
      <c r="K62" s="25">
        <v>-46.247</v>
      </c>
      <c r="L62" s="25">
        <v>10.455</v>
      </c>
      <c r="M62" s="26"/>
      <c r="O62" s="26">
        <v>42.85953756</v>
      </c>
      <c r="P62" s="26">
        <v>8.7708733199999998</v>
      </c>
      <c r="Q62" s="26">
        <v>0.87262026999999998</v>
      </c>
      <c r="R62" s="26">
        <v>2.6308080000000001E-2</v>
      </c>
      <c r="S62" s="26">
        <v>0.23684870999999999</v>
      </c>
      <c r="T62" s="26">
        <v>33.874831499999999</v>
      </c>
      <c r="U62" s="26">
        <v>1.0562261399999999</v>
      </c>
      <c r="V62" s="26">
        <v>5.7658047900000007</v>
      </c>
      <c r="W62" s="26">
        <v>2.4961728000000001</v>
      </c>
      <c r="X62" s="26">
        <v>1.71326987</v>
      </c>
      <c r="Y62" s="26">
        <v>6.6253550000000008E-2</v>
      </c>
      <c r="Z62" s="26">
        <v>0.498</v>
      </c>
      <c r="AA62" s="26">
        <v>0.496</v>
      </c>
      <c r="AB62" s="26">
        <f t="shared" si="21"/>
        <v>98.732746590000005</v>
      </c>
      <c r="AC62" s="26">
        <f t="shared" si="22"/>
        <v>0.20969400581101566</v>
      </c>
      <c r="AD62" s="26">
        <f t="shared" si="6"/>
        <v>0.11191799893944693</v>
      </c>
      <c r="AE62" s="26">
        <f t="shared" si="7"/>
        <v>98.411134585249542</v>
      </c>
      <c r="AG62" s="25">
        <v>74.629000000000005</v>
      </c>
      <c r="AH62" s="25">
        <v>20.045000000000002</v>
      </c>
      <c r="AI62" s="25">
        <v>0.83899999999999997</v>
      </c>
      <c r="AJ62" s="25">
        <v>4.3999999999999997E-2</v>
      </c>
      <c r="AK62" s="25">
        <v>0.28270000000000001</v>
      </c>
      <c r="AL62" s="25">
        <v>45.38</v>
      </c>
      <c r="AM62" s="25">
        <v>3.1153</v>
      </c>
      <c r="AN62" s="25">
        <v>7.6079999999999997</v>
      </c>
      <c r="AO62" s="25">
        <v>10.493</v>
      </c>
      <c r="AP62" s="25">
        <v>10.558999999999999</v>
      </c>
      <c r="AQ62" s="25">
        <v>0.46339999999999998</v>
      </c>
      <c r="AR62" s="25">
        <v>6.0484</v>
      </c>
      <c r="AS62" s="25">
        <v>25.612300000000001</v>
      </c>
      <c r="AU62" s="26">
        <v>40.246699999999997</v>
      </c>
      <c r="AV62" s="26">
        <v>7.3464999999999998</v>
      </c>
      <c r="AW62" s="26">
        <v>0.82850000000000001</v>
      </c>
      <c r="AX62" s="26">
        <v>2.6599999999999999E-2</v>
      </c>
      <c r="AY62" s="26">
        <v>0.23300000000000001</v>
      </c>
      <c r="AZ62" s="26">
        <v>31.997399999999999</v>
      </c>
      <c r="BA62" s="26">
        <v>1.0289999999999999</v>
      </c>
      <c r="BB62" s="26">
        <v>4.3586</v>
      </c>
      <c r="BC62" s="26">
        <v>2.5767000000000002</v>
      </c>
      <c r="BD62" s="26">
        <v>1.2322</v>
      </c>
      <c r="BE62" s="26">
        <v>6.9099999999999995E-2</v>
      </c>
      <c r="BF62" s="26">
        <v>0.54559999999999997</v>
      </c>
      <c r="BG62" s="26">
        <v>0.51229999999999998</v>
      </c>
      <c r="BI62" s="27">
        <f t="shared" si="31"/>
        <v>1.0649205415599292</v>
      </c>
      <c r="BJ62" s="27">
        <f t="shared" si="31"/>
        <v>1.1938846144422515</v>
      </c>
      <c r="BK62" s="27">
        <f t="shared" si="31"/>
        <v>1.0532531925165962</v>
      </c>
      <c r="BL62" s="27">
        <f t="shared" si="31"/>
        <v>0.98902556390977447</v>
      </c>
      <c r="BM62" s="27">
        <f t="shared" si="31"/>
        <v>1.0165180686695279</v>
      </c>
      <c r="BN62" s="27">
        <f t="shared" si="31"/>
        <v>1.0586745016782613</v>
      </c>
      <c r="BO62" s="27">
        <f t="shared" si="27"/>
        <v>1.026458833819242</v>
      </c>
      <c r="BP62" s="27">
        <f t="shared" si="27"/>
        <v>1.3228570619006104</v>
      </c>
      <c r="BQ62" s="27">
        <f t="shared" si="27"/>
        <v>0.9687479334031901</v>
      </c>
      <c r="BR62" s="27">
        <f t="shared" si="27"/>
        <v>1.3904154114591787</v>
      </c>
      <c r="BS62" s="27">
        <f t="shared" si="27"/>
        <v>0.95880680173661381</v>
      </c>
      <c r="BT62" s="27">
        <f t="shared" si="27"/>
        <v>0.91275659824046929</v>
      </c>
      <c r="BU62" s="27">
        <f t="shared" si="27"/>
        <v>0.9681827054460278</v>
      </c>
      <c r="BW62" s="19">
        <v>418449</v>
      </c>
      <c r="BX62" s="19">
        <v>77459.3</v>
      </c>
      <c r="BY62" s="19">
        <v>15978.1</v>
      </c>
      <c r="BZ62" s="19">
        <v>76.400000000000006</v>
      </c>
      <c r="CA62" s="19">
        <v>431.8</v>
      </c>
      <c r="CB62" s="19">
        <v>57150.400000000001</v>
      </c>
      <c r="CC62" s="19">
        <v>1521.1</v>
      </c>
      <c r="CD62" s="19">
        <v>34131.5</v>
      </c>
      <c r="CE62" s="19">
        <v>59604.800000000003</v>
      </c>
      <c r="CF62" s="19">
        <v>5287.3</v>
      </c>
      <c r="CG62" s="19">
        <v>1375</v>
      </c>
      <c r="CH62" s="19">
        <v>186</v>
      </c>
      <c r="CI62" s="19">
        <v>9033.5</v>
      </c>
      <c r="CK62" s="19">
        <f t="shared" si="32"/>
        <v>421824.24285714288</v>
      </c>
      <c r="CL62" s="19">
        <f t="shared" si="32"/>
        <v>78763.396078431382</v>
      </c>
      <c r="CM62" s="19">
        <f t="shared" si="32"/>
        <v>22116.134042553193</v>
      </c>
      <c r="CN62" s="19">
        <f t="shared" si="32"/>
        <v>405.20000000000005</v>
      </c>
      <c r="CO62" s="19">
        <f t="shared" si="32"/>
        <v>639.23404255319156</v>
      </c>
      <c r="CP62" s="19">
        <f t="shared" si="32"/>
        <v>57505.8</v>
      </c>
      <c r="CQ62" s="19">
        <f t="shared" si="32"/>
        <v>1743.6</v>
      </c>
      <c r="CR62" s="19">
        <f t="shared" si="28"/>
        <v>34828.949999999997</v>
      </c>
      <c r="CS62" s="19">
        <f t="shared" si="28"/>
        <v>63389.25</v>
      </c>
      <c r="CT62" s="19">
        <f t="shared" si="28"/>
        <v>5602.8</v>
      </c>
      <c r="CU62" s="19">
        <f t="shared" si="28"/>
        <v>3014.2333333333336</v>
      </c>
      <c r="CV62" s="19">
        <f t="shared" si="28"/>
        <v>322.51111111111112</v>
      </c>
      <c r="CW62" s="19">
        <f t="shared" si="28"/>
        <v>10124.549999999999</v>
      </c>
      <c r="CY62" s="19">
        <v>3938.9</v>
      </c>
      <c r="CZ62" s="19">
        <v>1584.2</v>
      </c>
      <c r="DA62" s="19">
        <v>6536</v>
      </c>
      <c r="DB62" s="19">
        <v>328.8</v>
      </c>
      <c r="DC62" s="19">
        <v>229.2</v>
      </c>
      <c r="DD62" s="19">
        <v>355.4</v>
      </c>
      <c r="DE62" s="19">
        <v>209.2</v>
      </c>
      <c r="DF62" s="19">
        <v>767.2</v>
      </c>
      <c r="DG62" s="19">
        <v>3925.6</v>
      </c>
      <c r="DH62" s="19">
        <v>368.6</v>
      </c>
      <c r="DI62" s="19">
        <v>1816.7</v>
      </c>
      <c r="DJ62" s="19">
        <v>149.4</v>
      </c>
      <c r="DK62" s="19">
        <v>1169.0999999999999</v>
      </c>
      <c r="DM62" s="19">
        <v>2623.7</v>
      </c>
      <c r="DN62" s="19">
        <v>963.1</v>
      </c>
      <c r="DO62" s="19">
        <v>5685.8</v>
      </c>
      <c r="DP62" s="19">
        <v>328.8</v>
      </c>
      <c r="DQ62" s="19">
        <v>182.7</v>
      </c>
      <c r="DR62" s="19">
        <v>355.4</v>
      </c>
      <c r="DS62" s="19">
        <v>235.8</v>
      </c>
      <c r="DT62" s="19">
        <v>627.70000000000005</v>
      </c>
      <c r="DU62" s="19">
        <v>3643.3</v>
      </c>
      <c r="DV62" s="19">
        <v>262.39999999999998</v>
      </c>
      <c r="DW62" s="19">
        <v>1477.9</v>
      </c>
      <c r="DX62" s="19">
        <v>126.2</v>
      </c>
      <c r="DY62" s="19">
        <v>1013</v>
      </c>
      <c r="EA62" s="19">
        <f t="shared" si="33"/>
        <v>3375.2428571428572</v>
      </c>
      <c r="EB62" s="19">
        <f t="shared" si="33"/>
        <v>1304.0960784313727</v>
      </c>
      <c r="EC62" s="19">
        <f t="shared" si="33"/>
        <v>6138.0340425531913</v>
      </c>
      <c r="ED62" s="19">
        <f t="shared" si="33"/>
        <v>328.8</v>
      </c>
      <c r="EE62" s="19">
        <f t="shared" si="33"/>
        <v>207.43404255319149</v>
      </c>
      <c r="EF62" s="19">
        <f t="shared" si="33"/>
        <v>355.4</v>
      </c>
      <c r="EG62" s="19">
        <f t="shared" si="33"/>
        <v>222.5</v>
      </c>
      <c r="EH62" s="19">
        <f t="shared" si="29"/>
        <v>697.45</v>
      </c>
      <c r="EI62" s="19">
        <f t="shared" si="29"/>
        <v>3784.45</v>
      </c>
      <c r="EJ62" s="19">
        <f t="shared" si="29"/>
        <v>315.5</v>
      </c>
      <c r="EK62" s="19">
        <f t="shared" si="29"/>
        <v>1639.2333333333333</v>
      </c>
      <c r="EL62" s="19">
        <f t="shared" si="29"/>
        <v>136.51111111111112</v>
      </c>
      <c r="EM62" s="19">
        <f t="shared" si="29"/>
        <v>1091.05</v>
      </c>
      <c r="EO62" s="26">
        <v>30.11</v>
      </c>
      <c r="EQ62" s="19">
        <v>10</v>
      </c>
      <c r="ER62" s="19">
        <v>30</v>
      </c>
      <c r="ES62" s="19">
        <v>20</v>
      </c>
      <c r="ET62" s="19">
        <v>50</v>
      </c>
      <c r="EU62" s="19">
        <v>30</v>
      </c>
      <c r="EV62" s="19">
        <v>30</v>
      </c>
      <c r="EW62" s="19">
        <v>30</v>
      </c>
      <c r="EX62" s="19">
        <v>30</v>
      </c>
      <c r="EY62" s="19">
        <v>20</v>
      </c>
      <c r="EZ62" s="19">
        <v>30</v>
      </c>
      <c r="FA62" s="19">
        <v>20</v>
      </c>
      <c r="FB62" s="19">
        <v>30</v>
      </c>
      <c r="FC62" s="19">
        <v>20</v>
      </c>
      <c r="FE62" s="25">
        <v>2.1</v>
      </c>
      <c r="FF62" s="25">
        <v>2.2999999999999998</v>
      </c>
      <c r="FG62" s="25">
        <v>2.2000000000000002</v>
      </c>
      <c r="FH62" s="25">
        <v>2.8</v>
      </c>
      <c r="FI62" s="25">
        <v>2.2000000000000002</v>
      </c>
      <c r="FJ62" s="25">
        <v>3.2</v>
      </c>
      <c r="FK62" s="25">
        <v>2.5</v>
      </c>
      <c r="FL62" s="25">
        <v>2.8</v>
      </c>
      <c r="FM62" s="25">
        <v>2.2000000000000002</v>
      </c>
      <c r="FN62" s="25">
        <v>2.8</v>
      </c>
      <c r="FO62" s="25">
        <v>2.2000000000000002</v>
      </c>
      <c r="FP62" s="25">
        <v>3.5</v>
      </c>
      <c r="FQ62" s="25">
        <v>2.2000000000000002</v>
      </c>
      <c r="FR62" s="25"/>
      <c r="FS62" s="25">
        <v>2.8</v>
      </c>
      <c r="FT62" s="25">
        <v>2.8</v>
      </c>
      <c r="FU62" s="25">
        <v>2.5</v>
      </c>
      <c r="FV62" s="25">
        <v>2.8</v>
      </c>
      <c r="FW62" s="25">
        <v>2.5</v>
      </c>
      <c r="FX62" s="25">
        <v>2.5</v>
      </c>
      <c r="FY62" s="25">
        <v>2.5</v>
      </c>
      <c r="FZ62" s="25">
        <v>2.8</v>
      </c>
      <c r="GA62" s="25">
        <v>2.2000000000000002</v>
      </c>
      <c r="GB62" s="25">
        <v>2.8</v>
      </c>
      <c r="GC62" s="25">
        <v>2</v>
      </c>
      <c r="GD62" s="25">
        <v>2.8</v>
      </c>
      <c r="GE62" s="25">
        <v>2.2000000000000002</v>
      </c>
      <c r="GG62" s="28">
        <v>560706</v>
      </c>
      <c r="GH62" s="28">
        <v>386426.8</v>
      </c>
      <c r="GI62" s="28">
        <v>1904278.9</v>
      </c>
      <c r="GJ62" s="28">
        <v>136666</v>
      </c>
      <c r="GK62" s="28">
        <v>151055.4</v>
      </c>
      <c r="GL62" s="28">
        <v>125939.4</v>
      </c>
      <c r="GM62" s="28">
        <v>48865.4</v>
      </c>
      <c r="GN62" s="28">
        <v>448639.5</v>
      </c>
      <c r="GO62" s="28">
        <v>568018.30000000005</v>
      </c>
      <c r="GP62" s="28">
        <v>50075.9</v>
      </c>
      <c r="GQ62" s="28">
        <v>296729</v>
      </c>
      <c r="GR62" s="28">
        <v>3095.5</v>
      </c>
      <c r="GS62" s="28">
        <v>35263.800000000003</v>
      </c>
      <c r="GU62" s="26">
        <v>25.21</v>
      </c>
      <c r="GV62" s="26">
        <v>19.399999999999999</v>
      </c>
      <c r="GW62" s="26">
        <v>59.19</v>
      </c>
      <c r="GX62" s="26">
        <v>41.39</v>
      </c>
      <c r="GY62" s="26">
        <v>56.02</v>
      </c>
      <c r="GZ62" s="26">
        <v>54.81</v>
      </c>
      <c r="HA62" s="26">
        <v>25.58</v>
      </c>
      <c r="HB62" s="26">
        <v>34.549999999999997</v>
      </c>
      <c r="HC62" s="26">
        <v>17.55</v>
      </c>
      <c r="HD62" s="26">
        <v>8.66</v>
      </c>
      <c r="HE62" s="26">
        <v>12.39</v>
      </c>
      <c r="HF62" s="26">
        <v>9.02</v>
      </c>
      <c r="HG62" s="26">
        <v>2</v>
      </c>
      <c r="HI62" s="27">
        <f t="shared" si="34"/>
        <v>2.150741597270147E-2</v>
      </c>
      <c r="HJ62" s="27">
        <f t="shared" si="34"/>
        <v>9.6621080260412915E-3</v>
      </c>
      <c r="HK62" s="27">
        <f t="shared" si="34"/>
        <v>1.402268221885823E-2</v>
      </c>
      <c r="HL62" s="27">
        <f t="shared" si="34"/>
        <v>1.87803740192025E-2</v>
      </c>
      <c r="HM62" s="27">
        <f t="shared" si="34"/>
        <v>2.4237187070361092E-2</v>
      </c>
      <c r="HN62" s="27">
        <f t="shared" si="34"/>
        <v>3.8773909695679794E-2</v>
      </c>
      <c r="HO62" s="27">
        <f t="shared" si="34"/>
        <v>3.5778808506203331E-2</v>
      </c>
      <c r="HP62" s="27">
        <f t="shared" si="30"/>
        <v>1.200992376352975E-2</v>
      </c>
      <c r="HQ62" s="27">
        <f t="shared" si="30"/>
        <v>1.0066832556260241E-2</v>
      </c>
      <c r="HR62" s="27">
        <f t="shared" si="30"/>
        <v>1.9065738436915135E-2</v>
      </c>
      <c r="HS62" s="27">
        <f t="shared" si="30"/>
        <v>8.8619375445226859E-3</v>
      </c>
      <c r="HT62" s="27">
        <f t="shared" si="30"/>
        <v>0.13871868350054026</v>
      </c>
      <c r="HU62" s="27">
        <f t="shared" si="30"/>
        <v>9.9162258664702591E-3</v>
      </c>
      <c r="HW62" s="27">
        <f t="shared" si="9"/>
        <v>4.6010814990400252E-2</v>
      </c>
      <c r="HX62" s="27">
        <f t="shared" si="10"/>
        <v>1.8256553115205021E-2</v>
      </c>
      <c r="HY62" s="27">
        <f t="shared" si="11"/>
        <v>2.3396845282164958E-2</v>
      </c>
      <c r="HZ62" s="27">
        <f t="shared" si="12"/>
        <v>2.7449394666466374E-2</v>
      </c>
      <c r="IA62" s="27">
        <f t="shared" si="13"/>
        <v>3.5655325899208203E-2</v>
      </c>
      <c r="IB62" s="27">
        <f t="shared" si="14"/>
        <v>4.9882634823492054E-2</v>
      </c>
      <c r="IC62" s="27">
        <f t="shared" si="15"/>
        <v>4.6197597543209741E-2</v>
      </c>
      <c r="ID62" s="27">
        <f t="shared" si="16"/>
        <v>1.9916056577061386E-2</v>
      </c>
      <c r="IE62" s="27">
        <f t="shared" si="17"/>
        <v>1.4085512112719328E-2</v>
      </c>
      <c r="IF62" s="27">
        <f t="shared" si="18"/>
        <v>2.5700043440808493E-2</v>
      </c>
      <c r="IG62" s="27">
        <f t="shared" si="19"/>
        <v>1.0675089966132027E-2</v>
      </c>
      <c r="IH62" s="27"/>
      <c r="II62" s="27"/>
      <c r="IK62" s="27">
        <f t="shared" si="35"/>
        <v>2.8398699560746288E-3</v>
      </c>
      <c r="IL62" s="27">
        <f t="shared" si="35"/>
        <v>3.8436031434509635E-3</v>
      </c>
      <c r="IM62" s="27">
        <f t="shared" si="35"/>
        <v>1.3556442981258968E-2</v>
      </c>
      <c r="IN62" s="27">
        <f t="shared" si="35"/>
        <v>0.28901094594780241</v>
      </c>
      <c r="IO62" s="27">
        <f t="shared" si="35"/>
        <v>7.0901912773750922E-2</v>
      </c>
      <c r="IP62" s="27">
        <f t="shared" si="35"/>
        <v>4.428518249089161E-3</v>
      </c>
      <c r="IQ62" s="27">
        <f t="shared" si="35"/>
        <v>3.0671077272249582E-2</v>
      </c>
      <c r="IR62" s="27">
        <f t="shared" si="35"/>
        <v>5.8103757769224443E-3</v>
      </c>
      <c r="IS62" s="27">
        <f t="shared" si="35"/>
        <v>5.6033535356450588E-3</v>
      </c>
      <c r="IT62" s="27">
        <f t="shared" si="35"/>
        <v>1.5309060169138912E-2</v>
      </c>
      <c r="IU62" s="27">
        <f t="shared" si="35"/>
        <v>6.3931549415804617E-2</v>
      </c>
      <c r="IV62" s="27">
        <f t="shared" si="35"/>
        <v>0.12119589389899543</v>
      </c>
      <c r="IW62" s="27">
        <f t="shared" si="35"/>
        <v>1.5107229663254139E-2</v>
      </c>
    </row>
    <row r="63" spans="1:257">
      <c r="A63" s="21">
        <v>61</v>
      </c>
      <c r="B63" s="19" t="s">
        <v>173</v>
      </c>
      <c r="C63" s="22" t="s">
        <v>175</v>
      </c>
      <c r="D63" s="19">
        <v>4</v>
      </c>
      <c r="E63" s="19">
        <v>1</v>
      </c>
      <c r="G63" s="23">
        <v>41218</v>
      </c>
      <c r="H63" s="24">
        <v>0.84810185185185183</v>
      </c>
      <c r="I63" s="24"/>
      <c r="J63" s="25">
        <v>29.326000000000001</v>
      </c>
      <c r="K63" s="25">
        <v>-46.283000000000001</v>
      </c>
      <c r="L63" s="25">
        <v>10.455</v>
      </c>
      <c r="M63" s="26"/>
      <c r="O63" s="26">
        <v>48.875361640000001</v>
      </c>
      <c r="P63" s="26">
        <v>1.48700502</v>
      </c>
      <c r="Q63" s="26">
        <v>0.11012034</v>
      </c>
      <c r="R63" s="26">
        <v>0</v>
      </c>
      <c r="S63" s="26">
        <v>2.0595539999999996E-2</v>
      </c>
      <c r="T63" s="26">
        <v>36.580340999999997</v>
      </c>
      <c r="U63" s="26">
        <v>0.85866794999999985</v>
      </c>
      <c r="V63" s="26">
        <v>7.7076389599999997</v>
      </c>
      <c r="W63" s="26">
        <v>0.52749839999999992</v>
      </c>
      <c r="X63" s="26">
        <v>0.35721205</v>
      </c>
      <c r="Y63" s="26">
        <v>4.8184400000000002E-3</v>
      </c>
      <c r="Z63" s="26">
        <v>0.17799999999999999</v>
      </c>
      <c r="AA63" s="26">
        <v>0.17199999999999999</v>
      </c>
      <c r="AB63" s="26">
        <f t="shared" si="21"/>
        <v>96.879259339999976</v>
      </c>
      <c r="AC63" s="26">
        <f t="shared" si="22"/>
        <v>7.4950869546909202E-2</v>
      </c>
      <c r="AD63" s="26">
        <f t="shared" si="6"/>
        <v>3.8810273825775947E-2</v>
      </c>
      <c r="AE63" s="26">
        <f t="shared" si="7"/>
        <v>96.765498196627291</v>
      </c>
      <c r="AG63" s="25">
        <v>86.641999999999996</v>
      </c>
      <c r="AH63" s="25">
        <v>3.3468</v>
      </c>
      <c r="AI63" s="25">
        <v>0.107</v>
      </c>
      <c r="AJ63" s="25">
        <v>-2E-3</v>
      </c>
      <c r="AK63" s="25">
        <v>2.3599999999999999E-2</v>
      </c>
      <c r="AL63" s="25">
        <v>48.988999999999997</v>
      </c>
      <c r="AM63" s="25">
        <v>2.5293000000000001</v>
      </c>
      <c r="AN63" s="25">
        <v>10.1</v>
      </c>
      <c r="AO63" s="25">
        <v>2.2111999999999998</v>
      </c>
      <c r="AP63" s="25">
        <v>2.1541999999999999</v>
      </c>
      <c r="AQ63" s="25">
        <v>3.1300000000000001E-2</v>
      </c>
      <c r="AR63" s="25">
        <v>2.1823999999999999</v>
      </c>
      <c r="AS63" s="25">
        <v>8.8102999999999998</v>
      </c>
      <c r="AU63" s="26">
        <v>46.725299999999997</v>
      </c>
      <c r="AV63" s="26">
        <v>1.2265999999999999</v>
      </c>
      <c r="AW63" s="26">
        <v>0.1057</v>
      </c>
      <c r="AX63" s="26">
        <v>-1.1999999999999999E-3</v>
      </c>
      <c r="AY63" s="26">
        <v>1.9400000000000001E-2</v>
      </c>
      <c r="AZ63" s="26">
        <v>34.542099999999998</v>
      </c>
      <c r="BA63" s="26">
        <v>0.83540000000000003</v>
      </c>
      <c r="BB63" s="26">
        <v>5.7862999999999998</v>
      </c>
      <c r="BC63" s="26">
        <v>0.54300000000000004</v>
      </c>
      <c r="BD63" s="26">
        <v>0.25140000000000001</v>
      </c>
      <c r="BE63" s="26">
        <v>4.7000000000000002E-3</v>
      </c>
      <c r="BF63" s="26">
        <v>0.19689999999999999</v>
      </c>
      <c r="BG63" s="26">
        <v>0.1762</v>
      </c>
      <c r="BI63" s="27">
        <f t="shared" si="31"/>
        <v>1.0460149349495884</v>
      </c>
      <c r="BJ63" s="27">
        <f t="shared" si="31"/>
        <v>1.2122982390347303</v>
      </c>
      <c r="BK63" s="27">
        <f t="shared" si="31"/>
        <v>1.0418196783349101</v>
      </c>
      <c r="BL63" s="27">
        <f t="shared" si="31"/>
        <v>0</v>
      </c>
      <c r="BM63" s="27">
        <f t="shared" si="31"/>
        <v>1.061625773195876</v>
      </c>
      <c r="BN63" s="27">
        <f t="shared" si="31"/>
        <v>1.0590074430911844</v>
      </c>
      <c r="BO63" s="27">
        <f t="shared" si="27"/>
        <v>1.027852465884606</v>
      </c>
      <c r="BP63" s="27">
        <f t="shared" si="27"/>
        <v>1.3320496621329692</v>
      </c>
      <c r="BQ63" s="27">
        <f t="shared" si="27"/>
        <v>0.97145193370165728</v>
      </c>
      <c r="BR63" s="27">
        <f t="shared" si="27"/>
        <v>1.4208912092283212</v>
      </c>
      <c r="BS63" s="27">
        <f t="shared" si="27"/>
        <v>1.0252000000000001</v>
      </c>
      <c r="BT63" s="27">
        <f t="shared" si="27"/>
        <v>0.90401218892839008</v>
      </c>
      <c r="BU63" s="27">
        <f t="shared" si="27"/>
        <v>0.97616345062429055</v>
      </c>
      <c r="BW63" s="19">
        <v>485807.3</v>
      </c>
      <c r="BX63" s="19">
        <v>12933.5</v>
      </c>
      <c r="BY63" s="19">
        <v>2039.9</v>
      </c>
      <c r="BZ63" s="19">
        <v>0</v>
      </c>
      <c r="CA63" s="19">
        <v>36.5</v>
      </c>
      <c r="CB63" s="19">
        <v>61697.7</v>
      </c>
      <c r="CC63" s="19">
        <v>1235.9000000000001</v>
      </c>
      <c r="CD63" s="19">
        <v>45312.3</v>
      </c>
      <c r="CE63" s="19">
        <v>12561.5</v>
      </c>
      <c r="CF63" s="19">
        <v>1079.7</v>
      </c>
      <c r="CG63" s="19">
        <v>93</v>
      </c>
      <c r="CH63" s="19">
        <v>66.400000000000006</v>
      </c>
      <c r="CI63" s="19">
        <v>3106.3</v>
      </c>
      <c r="CK63" s="19">
        <f t="shared" si="32"/>
        <v>489267.21428571426</v>
      </c>
      <c r="CL63" s="19">
        <f t="shared" si="32"/>
        <v>14105.098039215687</v>
      </c>
      <c r="CM63" s="19">
        <f t="shared" si="32"/>
        <v>8489.1723404255317</v>
      </c>
      <c r="CN63" s="19">
        <f t="shared" si="32"/>
        <v>312.3</v>
      </c>
      <c r="CO63" s="19">
        <f t="shared" si="32"/>
        <v>255.68936170212766</v>
      </c>
      <c r="CP63" s="19">
        <f t="shared" si="32"/>
        <v>62018.761403508768</v>
      </c>
      <c r="CQ63" s="19">
        <f t="shared" si="32"/>
        <v>1475.1000000000001</v>
      </c>
      <c r="CR63" s="19">
        <f t="shared" si="28"/>
        <v>45986.700000000004</v>
      </c>
      <c r="CS63" s="19">
        <f t="shared" si="28"/>
        <v>16624.599999999999</v>
      </c>
      <c r="CT63" s="19">
        <f t="shared" si="28"/>
        <v>1368.75</v>
      </c>
      <c r="CU63" s="19">
        <f t="shared" si="28"/>
        <v>1800.6285714285714</v>
      </c>
      <c r="CV63" s="19">
        <f t="shared" si="28"/>
        <v>213.6888888888889</v>
      </c>
      <c r="CW63" s="19">
        <f t="shared" si="28"/>
        <v>4209.25</v>
      </c>
      <c r="CY63" s="19">
        <v>4086.4</v>
      </c>
      <c r="CZ63" s="19">
        <v>1328.9</v>
      </c>
      <c r="DA63" s="19">
        <v>6777.4</v>
      </c>
      <c r="DB63" s="19">
        <v>325.60000000000002</v>
      </c>
      <c r="DC63" s="19">
        <v>242.5</v>
      </c>
      <c r="DD63" s="19">
        <v>362.1</v>
      </c>
      <c r="DE63" s="19">
        <v>235.9</v>
      </c>
      <c r="DF63" s="19">
        <v>764.1</v>
      </c>
      <c r="DG63" s="19">
        <v>4312.3</v>
      </c>
      <c r="DH63" s="19">
        <v>322.3</v>
      </c>
      <c r="DI63" s="19">
        <v>1780.7</v>
      </c>
      <c r="DJ63" s="19">
        <v>169.4</v>
      </c>
      <c r="DK63" s="19">
        <v>1199.3</v>
      </c>
      <c r="DM63" s="19">
        <v>2624.6</v>
      </c>
      <c r="DN63" s="19">
        <v>980.1</v>
      </c>
      <c r="DO63" s="19">
        <v>6076.4</v>
      </c>
      <c r="DP63" s="19">
        <v>299</v>
      </c>
      <c r="DQ63" s="19">
        <v>192.7</v>
      </c>
      <c r="DR63" s="19">
        <v>289</v>
      </c>
      <c r="DS63" s="19">
        <v>242.5</v>
      </c>
      <c r="DT63" s="19">
        <v>584.70000000000005</v>
      </c>
      <c r="DU63" s="19">
        <v>3813.9</v>
      </c>
      <c r="DV63" s="19">
        <v>255.8</v>
      </c>
      <c r="DW63" s="19">
        <v>1641.2</v>
      </c>
      <c r="DX63" s="19">
        <v>129.6</v>
      </c>
      <c r="DY63" s="19">
        <v>1006.6</v>
      </c>
      <c r="EA63" s="19">
        <f t="shared" si="33"/>
        <v>3459.9142857142856</v>
      </c>
      <c r="EB63" s="19">
        <f t="shared" si="33"/>
        <v>1171.5980392156864</v>
      </c>
      <c r="EC63" s="19">
        <f t="shared" si="33"/>
        <v>6449.2723404255312</v>
      </c>
      <c r="ED63" s="19">
        <f t="shared" si="33"/>
        <v>312.3</v>
      </c>
      <c r="EE63" s="19">
        <f t="shared" si="33"/>
        <v>219.18936170212766</v>
      </c>
      <c r="EF63" s="19">
        <f t="shared" si="33"/>
        <v>321.06140350877195</v>
      </c>
      <c r="EG63" s="19">
        <f t="shared" si="33"/>
        <v>239.2</v>
      </c>
      <c r="EH63" s="19">
        <f t="shared" si="29"/>
        <v>674.40000000000009</v>
      </c>
      <c r="EI63" s="19">
        <f t="shared" si="29"/>
        <v>4063.1000000000004</v>
      </c>
      <c r="EJ63" s="19">
        <f t="shared" si="29"/>
        <v>289.05</v>
      </c>
      <c r="EK63" s="19">
        <f t="shared" si="29"/>
        <v>1707.6285714285714</v>
      </c>
      <c r="EL63" s="19">
        <f t="shared" si="29"/>
        <v>147.28888888888889</v>
      </c>
      <c r="EM63" s="19">
        <f t="shared" si="29"/>
        <v>1102.95</v>
      </c>
      <c r="EO63" s="26">
        <v>30.1</v>
      </c>
      <c r="EQ63" s="19">
        <v>10</v>
      </c>
      <c r="ER63" s="19">
        <v>30</v>
      </c>
      <c r="ES63" s="19">
        <v>20</v>
      </c>
      <c r="ET63" s="19">
        <v>50</v>
      </c>
      <c r="EU63" s="19">
        <v>30</v>
      </c>
      <c r="EV63" s="19">
        <v>30</v>
      </c>
      <c r="EW63" s="19">
        <v>30</v>
      </c>
      <c r="EX63" s="19">
        <v>30</v>
      </c>
      <c r="EY63" s="19">
        <v>20</v>
      </c>
      <c r="EZ63" s="19">
        <v>30</v>
      </c>
      <c r="FA63" s="19">
        <v>20</v>
      </c>
      <c r="FB63" s="19">
        <v>30</v>
      </c>
      <c r="FC63" s="19">
        <v>20</v>
      </c>
      <c r="FE63" s="25">
        <v>2.1</v>
      </c>
      <c r="FF63" s="25">
        <v>2.2999999999999998</v>
      </c>
      <c r="FG63" s="25">
        <v>2.2000000000000002</v>
      </c>
      <c r="FH63" s="25">
        <v>2.8</v>
      </c>
      <c r="FI63" s="25">
        <v>2.2000000000000002</v>
      </c>
      <c r="FJ63" s="25">
        <v>3.2</v>
      </c>
      <c r="FK63" s="25">
        <v>2.5</v>
      </c>
      <c r="FL63" s="25">
        <v>2.8</v>
      </c>
      <c r="FM63" s="25">
        <v>2.2000000000000002</v>
      </c>
      <c r="FN63" s="25">
        <v>2.8</v>
      </c>
      <c r="FO63" s="25">
        <v>2.2000000000000002</v>
      </c>
      <c r="FP63" s="25">
        <v>3.5</v>
      </c>
      <c r="FQ63" s="25">
        <v>2.2000000000000002</v>
      </c>
      <c r="FR63" s="25"/>
      <c r="FS63" s="25">
        <v>2.8</v>
      </c>
      <c r="FT63" s="25">
        <v>2.8</v>
      </c>
      <c r="FU63" s="25">
        <v>2.5</v>
      </c>
      <c r="FV63" s="25">
        <v>2.8</v>
      </c>
      <c r="FW63" s="25">
        <v>2.5</v>
      </c>
      <c r="FX63" s="25">
        <v>2.5</v>
      </c>
      <c r="FY63" s="25">
        <v>2.5</v>
      </c>
      <c r="FZ63" s="25">
        <v>2.8</v>
      </c>
      <c r="GA63" s="25">
        <v>2.2000000000000002</v>
      </c>
      <c r="GB63" s="25">
        <v>2.8</v>
      </c>
      <c r="GC63" s="25">
        <v>2</v>
      </c>
      <c r="GD63" s="25">
        <v>2.8</v>
      </c>
      <c r="GE63" s="25">
        <v>2.2000000000000002</v>
      </c>
      <c r="GG63" s="28">
        <v>560706</v>
      </c>
      <c r="GH63" s="28">
        <v>386426.8</v>
      </c>
      <c r="GI63" s="28">
        <v>1904278.9</v>
      </c>
      <c r="GJ63" s="28">
        <v>136666</v>
      </c>
      <c r="GK63" s="28">
        <v>151055.4</v>
      </c>
      <c r="GL63" s="28">
        <v>125939.4</v>
      </c>
      <c r="GM63" s="28">
        <v>48865.4</v>
      </c>
      <c r="GN63" s="28">
        <v>448639.5</v>
      </c>
      <c r="GO63" s="28">
        <v>568018.30000000005</v>
      </c>
      <c r="GP63" s="28">
        <v>50075.9</v>
      </c>
      <c r="GQ63" s="28">
        <v>296729</v>
      </c>
      <c r="GR63" s="28">
        <v>3095.5</v>
      </c>
      <c r="GS63" s="28">
        <v>35263.800000000003</v>
      </c>
      <c r="GU63" s="26">
        <v>25.21</v>
      </c>
      <c r="GV63" s="26">
        <v>19.399999999999999</v>
      </c>
      <c r="GW63" s="26">
        <v>59.19</v>
      </c>
      <c r="GX63" s="26">
        <v>41.39</v>
      </c>
      <c r="GY63" s="26">
        <v>56.02</v>
      </c>
      <c r="GZ63" s="26">
        <v>54.81</v>
      </c>
      <c r="HA63" s="26">
        <v>25.58</v>
      </c>
      <c r="HB63" s="26">
        <v>34.549999999999997</v>
      </c>
      <c r="HC63" s="26">
        <v>17.55</v>
      </c>
      <c r="HD63" s="26">
        <v>8.66</v>
      </c>
      <c r="HE63" s="26">
        <v>12.39</v>
      </c>
      <c r="HF63" s="26">
        <v>9.02</v>
      </c>
      <c r="HG63" s="26">
        <v>2</v>
      </c>
      <c r="HI63" s="27">
        <f t="shared" si="34"/>
        <v>2.1392483337019975E-2</v>
      </c>
      <c r="HJ63" s="27">
        <f t="shared" si="34"/>
        <v>9.3009146943539601E-3</v>
      </c>
      <c r="HK63" s="27">
        <f t="shared" si="34"/>
        <v>1.422013456910458E-2</v>
      </c>
      <c r="HL63" s="27">
        <f t="shared" si="34"/>
        <v>0</v>
      </c>
      <c r="HM63" s="27">
        <f t="shared" si="34"/>
        <v>2.6024381453092577E-2</v>
      </c>
      <c r="HN63" s="27">
        <f t="shared" si="34"/>
        <v>3.6870890096387034E-2</v>
      </c>
      <c r="HO63" s="27">
        <f t="shared" si="34"/>
        <v>3.715376494344258E-2</v>
      </c>
      <c r="HP63" s="27">
        <f t="shared" si="30"/>
        <v>1.1893840733083264E-2</v>
      </c>
      <c r="HQ63" s="27">
        <f t="shared" si="30"/>
        <v>1.0461714710303863E-2</v>
      </c>
      <c r="HR63" s="27">
        <f t="shared" si="30"/>
        <v>1.8652146597313478E-2</v>
      </c>
      <c r="HS63" s="27">
        <f t="shared" si="30"/>
        <v>9.672853810333136E-3</v>
      </c>
      <c r="HT63" s="27">
        <f t="shared" si="30"/>
        <v>0.14273398325329606</v>
      </c>
      <c r="HU63" s="27">
        <f t="shared" si="30"/>
        <v>1.0054010818439915E-2</v>
      </c>
      <c r="HW63" s="27">
        <f t="shared" si="9"/>
        <v>4.5764939602886828E-2</v>
      </c>
      <c r="HX63" s="27">
        <f t="shared" si="10"/>
        <v>1.7574078314981808E-2</v>
      </c>
      <c r="HY63" s="27">
        <f t="shared" si="11"/>
        <v>2.3726294528550993E-2</v>
      </c>
      <c r="HZ63" s="27">
        <f t="shared" si="12"/>
        <v>0</v>
      </c>
      <c r="IA63" s="27">
        <f t="shared" si="13"/>
        <v>3.8284467555644491E-2</v>
      </c>
      <c r="IB63" s="27">
        <f t="shared" si="14"/>
        <v>4.743440010900192E-2</v>
      </c>
      <c r="IC63" s="27">
        <f t="shared" si="15"/>
        <v>4.7972941294973058E-2</v>
      </c>
      <c r="ID63" s="27">
        <f t="shared" si="16"/>
        <v>1.9723556087671977E-2</v>
      </c>
      <c r="IE63" s="27">
        <f t="shared" si="17"/>
        <v>1.4638031222657165E-2</v>
      </c>
      <c r="IF63" s="27">
        <f t="shared" si="18"/>
        <v>2.5142534048780647E-2</v>
      </c>
      <c r="IG63" s="27">
        <f t="shared" si="19"/>
        <v>1.1651919699927295E-2</v>
      </c>
      <c r="IH63" s="27"/>
      <c r="II63" s="27"/>
      <c r="IK63" s="27">
        <f t="shared" si="35"/>
        <v>2.6336372299545678E-3</v>
      </c>
      <c r="IL63" s="27">
        <f t="shared" si="35"/>
        <v>1.005668336936727E-2</v>
      </c>
      <c r="IM63" s="27">
        <f t="shared" si="35"/>
        <v>7.7222804172219744E-2</v>
      </c>
      <c r="IN63" s="27" t="e">
        <f t="shared" si="35"/>
        <v>#DIV/0!</v>
      </c>
      <c r="IO63" s="27">
        <f t="shared" si="35"/>
        <v>0.62828199815004904</v>
      </c>
      <c r="IP63" s="27">
        <f t="shared" si="35"/>
        <v>4.25863022517977E-3</v>
      </c>
      <c r="IQ63" s="27">
        <f t="shared" si="35"/>
        <v>3.5254633579228693E-2</v>
      </c>
      <c r="IR63" s="27">
        <f t="shared" si="35"/>
        <v>5.016692760879648E-3</v>
      </c>
      <c r="IS63" s="27">
        <f t="shared" si="35"/>
        <v>1.475762112882211E-2</v>
      </c>
      <c r="IT63" s="27">
        <f t="shared" si="35"/>
        <v>3.9684333537591009E-2</v>
      </c>
      <c r="IU63" s="27">
        <f t="shared" si="35"/>
        <v>0.82085134639881441</v>
      </c>
      <c r="IV63" s="27">
        <f t="shared" si="35"/>
        <v>0.30111214942312386</v>
      </c>
      <c r="IW63" s="27">
        <f t="shared" si="35"/>
        <v>3.0240959492245235E-2</v>
      </c>
    </row>
    <row r="64" spans="1:257">
      <c r="A64" s="21">
        <v>62</v>
      </c>
      <c r="B64" s="19" t="s">
        <v>173</v>
      </c>
      <c r="C64" s="22" t="s">
        <v>175</v>
      </c>
      <c r="D64" s="19">
        <v>4</v>
      </c>
      <c r="E64" s="19">
        <v>2</v>
      </c>
      <c r="G64" s="23">
        <v>41218</v>
      </c>
      <c r="H64" s="24">
        <v>0.85112268518518519</v>
      </c>
      <c r="I64" s="24"/>
      <c r="J64" s="25">
        <v>29.331</v>
      </c>
      <c r="K64" s="25">
        <v>-46.277000000000001</v>
      </c>
      <c r="L64" s="25">
        <v>10.455</v>
      </c>
      <c r="M64" s="26"/>
      <c r="O64" s="26">
        <v>48.755558600000001</v>
      </c>
      <c r="P64" s="26">
        <v>1.6003726199999999</v>
      </c>
      <c r="Q64" s="26">
        <v>0.10845184999999999</v>
      </c>
      <c r="R64" s="26">
        <v>0</v>
      </c>
      <c r="S64" s="26">
        <v>0</v>
      </c>
      <c r="T64" s="26">
        <v>36.392512000000004</v>
      </c>
      <c r="U64" s="26">
        <v>0.8741627099999999</v>
      </c>
      <c r="V64" s="26">
        <v>7.7225633900000004</v>
      </c>
      <c r="W64" s="26">
        <v>0.53309519999999999</v>
      </c>
      <c r="X64" s="26">
        <v>0.38147551000000002</v>
      </c>
      <c r="Y64" s="26">
        <v>4.8184400000000002E-3</v>
      </c>
      <c r="Z64" s="26">
        <v>0.38700000000000001</v>
      </c>
      <c r="AA64" s="26">
        <v>0.182</v>
      </c>
      <c r="AB64" s="26">
        <f t="shared" si="21"/>
        <v>96.942010320000009</v>
      </c>
      <c r="AC64" s="26">
        <f t="shared" si="22"/>
        <v>0.16295498041940373</v>
      </c>
      <c r="AD64" s="26">
        <f t="shared" si="6"/>
        <v>4.1066685094716414E-2</v>
      </c>
      <c r="AE64" s="26">
        <f t="shared" si="7"/>
        <v>96.737988654485889</v>
      </c>
      <c r="AG64" s="25">
        <v>86.4</v>
      </c>
      <c r="AH64" s="25">
        <v>3.5992000000000002</v>
      </c>
      <c r="AI64" s="25">
        <v>0.1046</v>
      </c>
      <c r="AJ64" s="25">
        <v>-8.9999999999999993E-3</v>
      </c>
      <c r="AK64" s="25">
        <v>-1.7999999999999999E-2</v>
      </c>
      <c r="AL64" s="25">
        <v>48.731999999999999</v>
      </c>
      <c r="AM64" s="25">
        <v>2.5714999999999999</v>
      </c>
      <c r="AN64" s="25">
        <v>10.122999999999999</v>
      </c>
      <c r="AO64" s="25">
        <v>2.2387999999999999</v>
      </c>
      <c r="AP64" s="25">
        <v>2.2993999999999999</v>
      </c>
      <c r="AQ64" s="25">
        <v>3.1199999999999999E-2</v>
      </c>
      <c r="AR64" s="25">
        <v>4.7568000000000001</v>
      </c>
      <c r="AS64" s="25">
        <v>9.3254999999999999</v>
      </c>
      <c r="AU64" s="26">
        <v>46.594700000000003</v>
      </c>
      <c r="AV64" s="26">
        <v>1.3190999999999999</v>
      </c>
      <c r="AW64" s="26">
        <v>0.1033</v>
      </c>
      <c r="AX64" s="26">
        <v>-5.4999999999999997E-3</v>
      </c>
      <c r="AY64" s="26">
        <v>-1.4800000000000001E-2</v>
      </c>
      <c r="AZ64" s="26">
        <v>34.360900000000001</v>
      </c>
      <c r="BA64" s="26">
        <v>0.84940000000000004</v>
      </c>
      <c r="BB64" s="26">
        <v>5.7995000000000001</v>
      </c>
      <c r="BC64" s="26">
        <v>0.54979999999999996</v>
      </c>
      <c r="BD64" s="26">
        <v>0.26829999999999998</v>
      </c>
      <c r="BE64" s="26">
        <v>4.7000000000000002E-3</v>
      </c>
      <c r="BF64" s="26">
        <v>0.42909999999999998</v>
      </c>
      <c r="BG64" s="26">
        <v>0.1865</v>
      </c>
      <c r="BI64" s="27">
        <f t="shared" si="31"/>
        <v>1.0463756307047796</v>
      </c>
      <c r="BJ64" s="27">
        <f t="shared" si="31"/>
        <v>1.2132307027518763</v>
      </c>
      <c r="BK64" s="27">
        <f t="shared" si="31"/>
        <v>1.0498727008712487</v>
      </c>
      <c r="BL64" s="27">
        <f t="shared" si="31"/>
        <v>0</v>
      </c>
      <c r="BM64" s="27">
        <f t="shared" si="31"/>
        <v>0</v>
      </c>
      <c r="BN64" s="27">
        <f t="shared" si="31"/>
        <v>1.0591256922839625</v>
      </c>
      <c r="BO64" s="27">
        <f t="shared" si="27"/>
        <v>1.0291531787143864</v>
      </c>
      <c r="BP64" s="27">
        <f t="shared" si="27"/>
        <v>1.3315912388999052</v>
      </c>
      <c r="BQ64" s="27">
        <f t="shared" si="27"/>
        <v>0.96961658785012739</v>
      </c>
      <c r="BR64" s="27">
        <f t="shared" si="27"/>
        <v>1.4218244875139769</v>
      </c>
      <c r="BS64" s="27">
        <f t="shared" si="27"/>
        <v>1.0252000000000001</v>
      </c>
      <c r="BT64" s="27">
        <f t="shared" si="27"/>
        <v>0.90188767187135876</v>
      </c>
      <c r="BU64" s="27">
        <f t="shared" si="27"/>
        <v>0.97587131367292224</v>
      </c>
      <c r="BW64" s="19">
        <v>484447</v>
      </c>
      <c r="BX64" s="19">
        <v>13909</v>
      </c>
      <c r="BY64" s="19">
        <v>1992.7</v>
      </c>
      <c r="BZ64" s="19">
        <v>-13.3</v>
      </c>
      <c r="CA64" s="19">
        <v>-26.6</v>
      </c>
      <c r="CB64" s="19">
        <v>61371.6</v>
      </c>
      <c r="CC64" s="19">
        <v>1255.4000000000001</v>
      </c>
      <c r="CD64" s="19">
        <v>45416.800000000003</v>
      </c>
      <c r="CE64" s="19">
        <v>12716.7</v>
      </c>
      <c r="CF64" s="19">
        <v>1152.4000000000001</v>
      </c>
      <c r="CG64" s="19">
        <v>93</v>
      </c>
      <c r="CH64" s="19">
        <v>146.1</v>
      </c>
      <c r="CI64" s="19">
        <v>3287.9</v>
      </c>
      <c r="CK64" s="19">
        <f t="shared" si="32"/>
        <v>488082.24285714288</v>
      </c>
      <c r="CL64" s="19">
        <f t="shared" si="32"/>
        <v>15086.380392156863</v>
      </c>
      <c r="CM64" s="19">
        <f t="shared" si="32"/>
        <v>8476.3659574468093</v>
      </c>
      <c r="CN64" s="19">
        <f t="shared" si="32"/>
        <v>317.14999999999998</v>
      </c>
      <c r="CO64" s="19">
        <f t="shared" si="32"/>
        <v>218.51489361702127</v>
      </c>
      <c r="CP64" s="19">
        <f t="shared" si="32"/>
        <v>61725.322807017539</v>
      </c>
      <c r="CQ64" s="19">
        <f t="shared" si="32"/>
        <v>1482.9</v>
      </c>
      <c r="CR64" s="19">
        <f t="shared" si="28"/>
        <v>46117.55</v>
      </c>
      <c r="CS64" s="19">
        <f t="shared" si="28"/>
        <v>16529.400000000001</v>
      </c>
      <c r="CT64" s="19">
        <f t="shared" si="28"/>
        <v>1481.2</v>
      </c>
      <c r="CU64" s="19">
        <f t="shared" si="28"/>
        <v>1780.6142857142859</v>
      </c>
      <c r="CV64" s="19">
        <f t="shared" si="28"/>
        <v>269</v>
      </c>
      <c r="CW64" s="19">
        <f t="shared" si="28"/>
        <v>4382.25</v>
      </c>
      <c r="CY64" s="19">
        <v>4204.6000000000004</v>
      </c>
      <c r="CZ64" s="19">
        <v>1315.2</v>
      </c>
      <c r="DA64" s="19">
        <v>6811.7</v>
      </c>
      <c r="DB64" s="19">
        <v>352</v>
      </c>
      <c r="DC64" s="19">
        <v>235.8</v>
      </c>
      <c r="DD64" s="19">
        <v>368.6</v>
      </c>
      <c r="DE64" s="19">
        <v>282.3</v>
      </c>
      <c r="DF64" s="19">
        <v>860.2</v>
      </c>
      <c r="DG64" s="19">
        <v>4078.4</v>
      </c>
      <c r="DH64" s="19">
        <v>328.8</v>
      </c>
      <c r="DI64" s="19">
        <v>1713.7</v>
      </c>
      <c r="DJ64" s="19">
        <v>122.9</v>
      </c>
      <c r="DK64" s="19">
        <v>1202.3</v>
      </c>
      <c r="DM64" s="19">
        <v>2876.1</v>
      </c>
      <c r="DN64" s="19">
        <v>1009.6</v>
      </c>
      <c r="DO64" s="19">
        <v>6110.9</v>
      </c>
      <c r="DP64" s="19">
        <v>308.89999999999998</v>
      </c>
      <c r="DQ64" s="19">
        <v>255.7</v>
      </c>
      <c r="DR64" s="19">
        <v>342.1</v>
      </c>
      <c r="DS64" s="19">
        <v>172.7</v>
      </c>
      <c r="DT64" s="19">
        <v>541.29999999999995</v>
      </c>
      <c r="DU64" s="19">
        <v>3547</v>
      </c>
      <c r="DV64" s="19">
        <v>328.8</v>
      </c>
      <c r="DW64" s="19">
        <v>1663.9</v>
      </c>
      <c r="DX64" s="19">
        <v>122.9</v>
      </c>
      <c r="DY64" s="19">
        <v>986.4</v>
      </c>
      <c r="EA64" s="19">
        <f t="shared" si="33"/>
        <v>3635.2428571428572</v>
      </c>
      <c r="EB64" s="19">
        <f t="shared" si="33"/>
        <v>1177.3803921568629</v>
      </c>
      <c r="EC64" s="19">
        <f t="shared" si="33"/>
        <v>6483.6659574468085</v>
      </c>
      <c r="ED64" s="19">
        <f t="shared" si="33"/>
        <v>330.45</v>
      </c>
      <c r="EE64" s="19">
        <f t="shared" si="33"/>
        <v>245.11489361702127</v>
      </c>
      <c r="EF64" s="19">
        <f t="shared" si="33"/>
        <v>353.72280701754386</v>
      </c>
      <c r="EG64" s="19">
        <f t="shared" si="33"/>
        <v>227.5</v>
      </c>
      <c r="EH64" s="19">
        <f t="shared" si="29"/>
        <v>700.75</v>
      </c>
      <c r="EI64" s="19">
        <f t="shared" si="29"/>
        <v>3812.7</v>
      </c>
      <c r="EJ64" s="19">
        <f t="shared" si="29"/>
        <v>328.8</v>
      </c>
      <c r="EK64" s="19">
        <f t="shared" si="29"/>
        <v>1687.6142857142859</v>
      </c>
      <c r="EL64" s="19">
        <f t="shared" si="29"/>
        <v>122.9</v>
      </c>
      <c r="EM64" s="19">
        <f t="shared" si="29"/>
        <v>1094.3499999999999</v>
      </c>
      <c r="EO64" s="26">
        <v>30.11</v>
      </c>
      <c r="EQ64" s="19">
        <v>10</v>
      </c>
      <c r="ER64" s="19">
        <v>30</v>
      </c>
      <c r="ES64" s="19">
        <v>20</v>
      </c>
      <c r="ET64" s="19">
        <v>50</v>
      </c>
      <c r="EU64" s="19">
        <v>30</v>
      </c>
      <c r="EV64" s="19">
        <v>30</v>
      </c>
      <c r="EW64" s="19">
        <v>30</v>
      </c>
      <c r="EX64" s="19">
        <v>30</v>
      </c>
      <c r="EY64" s="19">
        <v>20</v>
      </c>
      <c r="EZ64" s="19">
        <v>30</v>
      </c>
      <c r="FA64" s="19">
        <v>20</v>
      </c>
      <c r="FB64" s="19">
        <v>30</v>
      </c>
      <c r="FC64" s="19">
        <v>20</v>
      </c>
      <c r="FE64" s="25">
        <v>2.1</v>
      </c>
      <c r="FF64" s="25">
        <v>2.2999999999999998</v>
      </c>
      <c r="FG64" s="25">
        <v>2.2000000000000002</v>
      </c>
      <c r="FH64" s="25">
        <v>2.8</v>
      </c>
      <c r="FI64" s="25">
        <v>2.2000000000000002</v>
      </c>
      <c r="FJ64" s="25">
        <v>3.2</v>
      </c>
      <c r="FK64" s="25">
        <v>2.5</v>
      </c>
      <c r="FL64" s="25">
        <v>2.8</v>
      </c>
      <c r="FM64" s="25">
        <v>2.2000000000000002</v>
      </c>
      <c r="FN64" s="25">
        <v>2.8</v>
      </c>
      <c r="FO64" s="25">
        <v>2.2000000000000002</v>
      </c>
      <c r="FP64" s="25">
        <v>3.5</v>
      </c>
      <c r="FQ64" s="25">
        <v>2.2000000000000002</v>
      </c>
      <c r="FR64" s="25"/>
      <c r="FS64" s="25">
        <v>2.8</v>
      </c>
      <c r="FT64" s="25">
        <v>2.8</v>
      </c>
      <c r="FU64" s="25">
        <v>2.5</v>
      </c>
      <c r="FV64" s="25">
        <v>2.8</v>
      </c>
      <c r="FW64" s="25">
        <v>2.5</v>
      </c>
      <c r="FX64" s="25">
        <v>2.5</v>
      </c>
      <c r="FY64" s="25">
        <v>2.5</v>
      </c>
      <c r="FZ64" s="25">
        <v>2.8</v>
      </c>
      <c r="GA64" s="25">
        <v>2.2000000000000002</v>
      </c>
      <c r="GB64" s="25">
        <v>2.8</v>
      </c>
      <c r="GC64" s="25">
        <v>2</v>
      </c>
      <c r="GD64" s="25">
        <v>2.8</v>
      </c>
      <c r="GE64" s="25">
        <v>2.2000000000000002</v>
      </c>
      <c r="GG64" s="28">
        <v>560706</v>
      </c>
      <c r="GH64" s="28">
        <v>386426.8</v>
      </c>
      <c r="GI64" s="28">
        <v>1904278.9</v>
      </c>
      <c r="GJ64" s="28">
        <v>136666</v>
      </c>
      <c r="GK64" s="28">
        <v>151055.4</v>
      </c>
      <c r="GL64" s="28">
        <v>125939.4</v>
      </c>
      <c r="GM64" s="28">
        <v>48865.4</v>
      </c>
      <c r="GN64" s="28">
        <v>448639.5</v>
      </c>
      <c r="GO64" s="28">
        <v>568018.30000000005</v>
      </c>
      <c r="GP64" s="28">
        <v>50075.9</v>
      </c>
      <c r="GQ64" s="28">
        <v>296729</v>
      </c>
      <c r="GR64" s="28">
        <v>3095.5</v>
      </c>
      <c r="GS64" s="28">
        <v>35263.800000000003</v>
      </c>
      <c r="GU64" s="26">
        <v>25.21</v>
      </c>
      <c r="GV64" s="26">
        <v>19.399999999999999</v>
      </c>
      <c r="GW64" s="26">
        <v>59.19</v>
      </c>
      <c r="GX64" s="26">
        <v>41.39</v>
      </c>
      <c r="GY64" s="26">
        <v>56.02</v>
      </c>
      <c r="GZ64" s="26">
        <v>54.81</v>
      </c>
      <c r="HA64" s="26">
        <v>25.58</v>
      </c>
      <c r="HB64" s="26">
        <v>34.549999999999997</v>
      </c>
      <c r="HC64" s="26">
        <v>17.55</v>
      </c>
      <c r="HD64" s="26">
        <v>8.66</v>
      </c>
      <c r="HE64" s="26">
        <v>12.39</v>
      </c>
      <c r="HF64" s="26">
        <v>9.02</v>
      </c>
      <c r="HG64" s="26">
        <v>2</v>
      </c>
      <c r="HI64" s="27">
        <f t="shared" si="34"/>
        <v>2.1931727877624586E-2</v>
      </c>
      <c r="HJ64" s="27">
        <f t="shared" si="34"/>
        <v>9.3294605054700178E-3</v>
      </c>
      <c r="HK64" s="27">
        <f t="shared" si="34"/>
        <v>1.4365826618934685E-2</v>
      </c>
      <c r="HL64" s="27">
        <f t="shared" si="34"/>
        <v>0</v>
      </c>
      <c r="HM64" s="27">
        <f t="shared" si="34"/>
        <v>0</v>
      </c>
      <c r="HN64" s="27">
        <f t="shared" si="34"/>
        <v>3.8698796966199746E-2</v>
      </c>
      <c r="HO64" s="27">
        <f t="shared" si="34"/>
        <v>3.6273549060190161E-2</v>
      </c>
      <c r="HP64" s="27">
        <f t="shared" si="30"/>
        <v>1.2117785858257324E-2</v>
      </c>
      <c r="HQ64" s="27">
        <f t="shared" si="30"/>
        <v>1.0113396258272409E-2</v>
      </c>
      <c r="HR64" s="27">
        <f t="shared" si="30"/>
        <v>1.9903124975707284E-2</v>
      </c>
      <c r="HS64" s="27">
        <f t="shared" si="30"/>
        <v>9.6144043772461284E-3</v>
      </c>
      <c r="HT64" s="27">
        <f t="shared" si="30"/>
        <v>0.13005419598557841</v>
      </c>
      <c r="HU64" s="27">
        <f t="shared" si="30"/>
        <v>1.0010077407410159E-2</v>
      </c>
      <c r="HW64" s="27">
        <f t="shared" si="9"/>
        <v>4.6918545448602272E-2</v>
      </c>
      <c r="HX64" s="27">
        <f t="shared" si="10"/>
        <v>1.7628015625085598E-2</v>
      </c>
      <c r="HY64" s="27">
        <f t="shared" si="11"/>
        <v>2.3969381713692523E-2</v>
      </c>
      <c r="HZ64" s="27">
        <f t="shared" si="12"/>
        <v>0</v>
      </c>
      <c r="IA64" s="27">
        <f t="shared" si="13"/>
        <v>0</v>
      </c>
      <c r="IB64" s="27">
        <f t="shared" si="14"/>
        <v>4.978600229701597E-2</v>
      </c>
      <c r="IC64" s="27">
        <f t="shared" si="15"/>
        <v>4.683640654651753E-2</v>
      </c>
      <c r="ID64" s="27">
        <f t="shared" si="16"/>
        <v>2.0094924288748119E-2</v>
      </c>
      <c r="IE64" s="27">
        <f t="shared" si="17"/>
        <v>1.4150664044574754E-2</v>
      </c>
      <c r="IF64" s="27">
        <f t="shared" si="18"/>
        <v>2.6828815373504143E-2</v>
      </c>
      <c r="IG64" s="27">
        <f t="shared" si="19"/>
        <v>1.1581511512830685E-2</v>
      </c>
      <c r="IH64" s="27"/>
      <c r="II64" s="27"/>
      <c r="IK64" s="27">
        <f t="shared" si="35"/>
        <v>2.6378869390368299E-3</v>
      </c>
      <c r="IL64" s="27">
        <f t="shared" si="35"/>
        <v>9.6471399023196572E-3</v>
      </c>
      <c r="IM64" s="27">
        <f t="shared" si="35"/>
        <v>7.9095898460841474E-2</v>
      </c>
      <c r="IN64" s="27">
        <f t="shared" si="35"/>
        <v>-1.5594138932412192</v>
      </c>
      <c r="IO64" s="27">
        <f t="shared" si="35"/>
        <v>-0.85170269918531005</v>
      </c>
      <c r="IP64" s="27">
        <f t="shared" si="35"/>
        <v>4.2715851190240411E-3</v>
      </c>
      <c r="IQ64" s="27">
        <f t="shared" si="35"/>
        <v>3.4661768272135886E-2</v>
      </c>
      <c r="IR64" s="27">
        <f t="shared" si="35"/>
        <v>5.0127412057384829E-3</v>
      </c>
      <c r="IS64" s="27">
        <f t="shared" si="35"/>
        <v>1.4452836541325984E-2</v>
      </c>
      <c r="IT64" s="27">
        <f t="shared" si="35"/>
        <v>3.8843650039773255E-2</v>
      </c>
      <c r="IU64" s="27">
        <f t="shared" si="35"/>
        <v>0.8160194900292379</v>
      </c>
      <c r="IV64" s="27">
        <f t="shared" si="35"/>
        <v>0.14256778776924844</v>
      </c>
      <c r="IW64" s="27">
        <f t="shared" si="35"/>
        <v>2.9004576940807408E-2</v>
      </c>
    </row>
    <row r="65" spans="1:257">
      <c r="A65" s="21">
        <v>63</v>
      </c>
      <c r="B65" s="19" t="s">
        <v>173</v>
      </c>
      <c r="C65" s="22" t="s">
        <v>175</v>
      </c>
      <c r="D65" s="19">
        <v>4</v>
      </c>
      <c r="E65" s="19">
        <v>3</v>
      </c>
      <c r="G65" s="23">
        <v>41218</v>
      </c>
      <c r="H65" s="24">
        <v>0.85413194444444451</v>
      </c>
      <c r="I65" s="24"/>
      <c r="J65" s="25">
        <v>29.335000000000001</v>
      </c>
      <c r="K65" s="25">
        <v>-46.27</v>
      </c>
      <c r="L65" s="25">
        <v>10.455</v>
      </c>
      <c r="M65" s="26"/>
      <c r="O65" s="26">
        <v>48.980189299999999</v>
      </c>
      <c r="P65" s="26">
        <v>1.61170938</v>
      </c>
      <c r="Q65" s="26">
        <v>9.6772419999999998E-2</v>
      </c>
      <c r="R65" s="26">
        <v>0</v>
      </c>
      <c r="S65" s="26">
        <v>1.47111E-2</v>
      </c>
      <c r="T65" s="26">
        <v>36.561043500000004</v>
      </c>
      <c r="U65" s="26">
        <v>0.9232294499999999</v>
      </c>
      <c r="V65" s="26">
        <v>7.8436171000000003</v>
      </c>
      <c r="W65" s="26">
        <v>0.54009119999999999</v>
      </c>
      <c r="X65" s="26">
        <v>0.38686739000000003</v>
      </c>
      <c r="Y65" s="26">
        <v>0</v>
      </c>
      <c r="Z65" s="26">
        <v>0.502</v>
      </c>
      <c r="AA65" s="26">
        <v>0.188</v>
      </c>
      <c r="AB65" s="26">
        <f t="shared" si="21"/>
        <v>97.648230840000011</v>
      </c>
      <c r="AC65" s="26">
        <f t="shared" si="22"/>
        <v>0.21137829501431699</v>
      </c>
      <c r="AD65" s="26">
        <f t="shared" si="6"/>
        <v>4.242053185608069E-2</v>
      </c>
      <c r="AE65" s="26">
        <f t="shared" si="7"/>
        <v>97.394432013129617</v>
      </c>
      <c r="AG65" s="25">
        <v>86.784999999999997</v>
      </c>
      <c r="AH65" s="25">
        <v>3.6232000000000002</v>
      </c>
      <c r="AI65" s="25">
        <v>9.3899999999999997E-2</v>
      </c>
      <c r="AJ65" s="25">
        <v>6.9999999999999999E-4</v>
      </c>
      <c r="AK65" s="25">
        <v>1.7100000000000001E-2</v>
      </c>
      <c r="AL65" s="25">
        <v>48.996000000000002</v>
      </c>
      <c r="AM65" s="25">
        <v>2.7187999999999999</v>
      </c>
      <c r="AN65" s="25">
        <v>10.284000000000001</v>
      </c>
      <c r="AO65" s="25">
        <v>2.2652000000000001</v>
      </c>
      <c r="AP65" s="25">
        <v>2.3325999999999998</v>
      </c>
      <c r="AQ65" s="25">
        <v>-6.0000000000000001E-3</v>
      </c>
      <c r="AR65" s="25">
        <v>6.2112999999999996</v>
      </c>
      <c r="AS65" s="25">
        <v>9.6646000000000001</v>
      </c>
      <c r="AU65" s="26">
        <v>46.802399999999999</v>
      </c>
      <c r="AV65" s="26">
        <v>1.3279000000000001</v>
      </c>
      <c r="AW65" s="26">
        <v>9.2700000000000005E-2</v>
      </c>
      <c r="AX65" s="26">
        <v>4.0000000000000002E-4</v>
      </c>
      <c r="AY65" s="26">
        <v>1.41E-2</v>
      </c>
      <c r="AZ65" s="26">
        <v>34.5471</v>
      </c>
      <c r="BA65" s="26">
        <v>0.89800000000000002</v>
      </c>
      <c r="BB65" s="26">
        <v>5.8917000000000002</v>
      </c>
      <c r="BC65" s="26">
        <v>0.55620000000000003</v>
      </c>
      <c r="BD65" s="26">
        <v>0.2722</v>
      </c>
      <c r="BE65" s="26">
        <v>-8.9999999999999998E-4</v>
      </c>
      <c r="BF65" s="26">
        <v>0.56030000000000002</v>
      </c>
      <c r="BG65" s="26">
        <v>0.1933</v>
      </c>
      <c r="BI65" s="27">
        <f t="shared" si="31"/>
        <v>1.046531573167188</v>
      </c>
      <c r="BJ65" s="27">
        <f t="shared" si="31"/>
        <v>1.2137279765042548</v>
      </c>
      <c r="BK65" s="27">
        <f t="shared" si="31"/>
        <v>1.0439311758360301</v>
      </c>
      <c r="BL65" s="27">
        <f t="shared" si="31"/>
        <v>0</v>
      </c>
      <c r="BM65" s="27">
        <f t="shared" si="31"/>
        <v>1.043340425531915</v>
      </c>
      <c r="BN65" s="27">
        <f t="shared" si="31"/>
        <v>1.0582955877627935</v>
      </c>
      <c r="BO65" s="27">
        <f t="shared" si="27"/>
        <v>1.0280951559020044</v>
      </c>
      <c r="BP65" s="27">
        <f t="shared" si="27"/>
        <v>1.3312994721387714</v>
      </c>
      <c r="BQ65" s="27">
        <f t="shared" si="27"/>
        <v>0.97103775620280464</v>
      </c>
      <c r="BR65" s="27">
        <f t="shared" si="27"/>
        <v>1.4212615356355622</v>
      </c>
      <c r="BS65" s="27">
        <f t="shared" si="27"/>
        <v>0</v>
      </c>
      <c r="BT65" s="27">
        <f t="shared" si="27"/>
        <v>0.89594859896484025</v>
      </c>
      <c r="BU65" s="27">
        <f t="shared" si="27"/>
        <v>0.97258147956544228</v>
      </c>
      <c r="BW65" s="19">
        <v>486605.8</v>
      </c>
      <c r="BX65" s="19">
        <v>14002</v>
      </c>
      <c r="BY65" s="19">
        <v>1790.1</v>
      </c>
      <c r="BZ65" s="19">
        <v>3.3</v>
      </c>
      <c r="CA65" s="19">
        <v>26.6</v>
      </c>
      <c r="CB65" s="19">
        <v>61703.8</v>
      </c>
      <c r="CC65" s="19">
        <v>1328.5</v>
      </c>
      <c r="CD65" s="19">
        <v>46137.5</v>
      </c>
      <c r="CE65" s="19">
        <v>12866.2</v>
      </c>
      <c r="CF65" s="19">
        <v>1169.0999999999999</v>
      </c>
      <c r="CG65" s="19">
        <v>-16.600000000000001</v>
      </c>
      <c r="CH65" s="19">
        <v>192.6</v>
      </c>
      <c r="CI65" s="19">
        <v>3407.5</v>
      </c>
      <c r="CK65" s="19">
        <f t="shared" si="32"/>
        <v>489982</v>
      </c>
      <c r="CL65" s="19">
        <f t="shared" si="32"/>
        <v>15158.041176470588</v>
      </c>
      <c r="CM65" s="19">
        <f t="shared" si="32"/>
        <v>8431.3680851063837</v>
      </c>
      <c r="CN65" s="19">
        <f t="shared" si="32"/>
        <v>327.10000000000002</v>
      </c>
      <c r="CO65" s="19">
        <f t="shared" si="32"/>
        <v>236.27446808510638</v>
      </c>
      <c r="CP65" s="19">
        <f t="shared" si="32"/>
        <v>62078.508771929824</v>
      </c>
      <c r="CQ65" s="19">
        <f t="shared" si="32"/>
        <v>1531.05</v>
      </c>
      <c r="CR65" s="19">
        <f t="shared" si="28"/>
        <v>46856.55</v>
      </c>
      <c r="CS65" s="19">
        <f t="shared" si="28"/>
        <v>16821.7</v>
      </c>
      <c r="CT65" s="19">
        <f t="shared" si="28"/>
        <v>1502.8999999999999</v>
      </c>
      <c r="CU65" s="19">
        <f t="shared" si="28"/>
        <v>1784.257142857143</v>
      </c>
      <c r="CV65" s="19">
        <f t="shared" si="28"/>
        <v>310.35555555555555</v>
      </c>
      <c r="CW65" s="19">
        <f t="shared" si="28"/>
        <v>4440.3999999999996</v>
      </c>
      <c r="CY65" s="19">
        <v>4005.3</v>
      </c>
      <c r="CZ65" s="19">
        <v>1341.8</v>
      </c>
      <c r="DA65" s="19">
        <v>6918</v>
      </c>
      <c r="DB65" s="19">
        <v>368.6</v>
      </c>
      <c r="DC65" s="19">
        <v>215.9</v>
      </c>
      <c r="DD65" s="19">
        <v>395.2</v>
      </c>
      <c r="DE65" s="19">
        <v>195.9</v>
      </c>
      <c r="DF65" s="19">
        <v>827</v>
      </c>
      <c r="DG65" s="19">
        <v>4151.3999999999996</v>
      </c>
      <c r="DH65" s="19">
        <v>338.8</v>
      </c>
      <c r="DI65" s="19">
        <v>1893.1</v>
      </c>
      <c r="DJ65" s="19">
        <v>136.19999999999999</v>
      </c>
      <c r="DK65" s="19">
        <v>1222.2</v>
      </c>
      <c r="DM65" s="19">
        <v>2537.4</v>
      </c>
      <c r="DN65" s="19">
        <v>929.9</v>
      </c>
      <c r="DO65" s="19">
        <v>6326.8</v>
      </c>
      <c r="DP65" s="19">
        <v>279</v>
      </c>
      <c r="DQ65" s="19">
        <v>202.6</v>
      </c>
      <c r="DR65" s="19">
        <v>358.7</v>
      </c>
      <c r="DS65" s="19">
        <v>209.2</v>
      </c>
      <c r="DT65" s="19">
        <v>611.1</v>
      </c>
      <c r="DU65" s="19">
        <v>3759.6</v>
      </c>
      <c r="DV65" s="19">
        <v>328.8</v>
      </c>
      <c r="DW65" s="19">
        <v>1717</v>
      </c>
      <c r="DX65" s="19">
        <v>103</v>
      </c>
      <c r="DY65" s="19">
        <v>843.6</v>
      </c>
      <c r="EA65" s="19">
        <f t="shared" si="33"/>
        <v>3376.2</v>
      </c>
      <c r="EB65" s="19">
        <f t="shared" si="33"/>
        <v>1156.0411764705882</v>
      </c>
      <c r="EC65" s="19">
        <f t="shared" si="33"/>
        <v>6641.2680851063833</v>
      </c>
      <c r="ED65" s="19">
        <f t="shared" si="33"/>
        <v>323.8</v>
      </c>
      <c r="EE65" s="19">
        <f t="shared" si="33"/>
        <v>209.67446808510638</v>
      </c>
      <c r="EF65" s="19">
        <f t="shared" si="33"/>
        <v>374.70877192982454</v>
      </c>
      <c r="EG65" s="19">
        <f t="shared" si="33"/>
        <v>202.55</v>
      </c>
      <c r="EH65" s="19">
        <f t="shared" si="29"/>
        <v>719.05</v>
      </c>
      <c r="EI65" s="19">
        <f t="shared" si="29"/>
        <v>3955.5</v>
      </c>
      <c r="EJ65" s="19">
        <f t="shared" si="29"/>
        <v>333.8</v>
      </c>
      <c r="EK65" s="19">
        <f t="shared" si="29"/>
        <v>1800.8571428571429</v>
      </c>
      <c r="EL65" s="19">
        <f t="shared" si="29"/>
        <v>117.75555555555555</v>
      </c>
      <c r="EM65" s="19">
        <f t="shared" si="29"/>
        <v>1032.9000000000001</v>
      </c>
      <c r="EO65" s="26">
        <v>30.11</v>
      </c>
      <c r="EQ65" s="19">
        <v>10</v>
      </c>
      <c r="ER65" s="19">
        <v>30</v>
      </c>
      <c r="ES65" s="19">
        <v>20</v>
      </c>
      <c r="ET65" s="19">
        <v>50</v>
      </c>
      <c r="EU65" s="19">
        <v>30</v>
      </c>
      <c r="EV65" s="19">
        <v>30</v>
      </c>
      <c r="EW65" s="19">
        <v>30</v>
      </c>
      <c r="EX65" s="19">
        <v>30</v>
      </c>
      <c r="EY65" s="19">
        <v>20</v>
      </c>
      <c r="EZ65" s="19">
        <v>30</v>
      </c>
      <c r="FA65" s="19">
        <v>20</v>
      </c>
      <c r="FB65" s="19">
        <v>30</v>
      </c>
      <c r="FC65" s="19">
        <v>20</v>
      </c>
      <c r="FE65" s="25">
        <v>2.1</v>
      </c>
      <c r="FF65" s="25">
        <v>2.2999999999999998</v>
      </c>
      <c r="FG65" s="25">
        <v>2.2000000000000002</v>
      </c>
      <c r="FH65" s="25">
        <v>2.8</v>
      </c>
      <c r="FI65" s="25">
        <v>2.2000000000000002</v>
      </c>
      <c r="FJ65" s="25">
        <v>3.2</v>
      </c>
      <c r="FK65" s="25">
        <v>2.5</v>
      </c>
      <c r="FL65" s="25">
        <v>2.8</v>
      </c>
      <c r="FM65" s="25">
        <v>2.2000000000000002</v>
      </c>
      <c r="FN65" s="25">
        <v>2.8</v>
      </c>
      <c r="FO65" s="25">
        <v>2.2000000000000002</v>
      </c>
      <c r="FP65" s="25">
        <v>3.5</v>
      </c>
      <c r="FQ65" s="25">
        <v>2.2000000000000002</v>
      </c>
      <c r="FR65" s="25"/>
      <c r="FS65" s="25">
        <v>2.8</v>
      </c>
      <c r="FT65" s="25">
        <v>2.8</v>
      </c>
      <c r="FU65" s="25">
        <v>2.5</v>
      </c>
      <c r="FV65" s="25">
        <v>2.8</v>
      </c>
      <c r="FW65" s="25">
        <v>2.5</v>
      </c>
      <c r="FX65" s="25">
        <v>2.5</v>
      </c>
      <c r="FY65" s="25">
        <v>2.5</v>
      </c>
      <c r="FZ65" s="25">
        <v>2.8</v>
      </c>
      <c r="GA65" s="25">
        <v>2.2000000000000002</v>
      </c>
      <c r="GB65" s="25">
        <v>2.8</v>
      </c>
      <c r="GC65" s="25">
        <v>2</v>
      </c>
      <c r="GD65" s="25">
        <v>2.8</v>
      </c>
      <c r="GE65" s="25">
        <v>2.2000000000000002</v>
      </c>
      <c r="GG65" s="28">
        <v>560706</v>
      </c>
      <c r="GH65" s="28">
        <v>386426.8</v>
      </c>
      <c r="GI65" s="28">
        <v>1904278.9</v>
      </c>
      <c r="GJ65" s="28">
        <v>136666</v>
      </c>
      <c r="GK65" s="28">
        <v>151055.4</v>
      </c>
      <c r="GL65" s="28">
        <v>125939.4</v>
      </c>
      <c r="GM65" s="28">
        <v>48865.4</v>
      </c>
      <c r="GN65" s="28">
        <v>448639.5</v>
      </c>
      <c r="GO65" s="28">
        <v>568018.30000000005</v>
      </c>
      <c r="GP65" s="28">
        <v>50075.9</v>
      </c>
      <c r="GQ65" s="28">
        <v>296729</v>
      </c>
      <c r="GR65" s="28">
        <v>3095.5</v>
      </c>
      <c r="GS65" s="28">
        <v>35263.800000000003</v>
      </c>
      <c r="GU65" s="26">
        <v>25.21</v>
      </c>
      <c r="GV65" s="26">
        <v>19.399999999999999</v>
      </c>
      <c r="GW65" s="26">
        <v>59.19</v>
      </c>
      <c r="GX65" s="26">
        <v>41.39</v>
      </c>
      <c r="GY65" s="26">
        <v>56.02</v>
      </c>
      <c r="GZ65" s="26">
        <v>54.81</v>
      </c>
      <c r="HA65" s="26">
        <v>25.58</v>
      </c>
      <c r="HB65" s="26">
        <v>34.549999999999997</v>
      </c>
      <c r="HC65" s="26">
        <v>17.55</v>
      </c>
      <c r="HD65" s="26">
        <v>8.66</v>
      </c>
      <c r="HE65" s="26">
        <v>12.39</v>
      </c>
      <c r="HF65" s="26">
        <v>9.02</v>
      </c>
      <c r="HG65" s="26">
        <v>2</v>
      </c>
      <c r="HI65" s="27">
        <f t="shared" si="34"/>
        <v>2.1139024157929846E-2</v>
      </c>
      <c r="HJ65" s="27">
        <f t="shared" si="34"/>
        <v>9.2483179705489509E-3</v>
      </c>
      <c r="HK65" s="27">
        <f t="shared" si="34"/>
        <v>1.4457095001431631E-2</v>
      </c>
      <c r="HL65" s="27">
        <f t="shared" si="34"/>
        <v>0</v>
      </c>
      <c r="HM65" s="27">
        <f t="shared" si="34"/>
        <v>2.5010703437653478E-2</v>
      </c>
      <c r="HN65" s="27">
        <f t="shared" si="34"/>
        <v>3.9799016960937079E-2</v>
      </c>
      <c r="HO65" s="27">
        <f t="shared" si="34"/>
        <v>3.4191548191276053E-2</v>
      </c>
      <c r="HP65" s="27">
        <f t="shared" si="30"/>
        <v>1.2272303762083561E-2</v>
      </c>
      <c r="HQ65" s="27">
        <f t="shared" si="30"/>
        <v>1.0316146028284838E-2</v>
      </c>
      <c r="HR65" s="27">
        <f t="shared" si="30"/>
        <v>2.0045945477115561E-2</v>
      </c>
      <c r="HS65" s="27">
        <f t="shared" si="30"/>
        <v>0</v>
      </c>
      <c r="HT65" s="27">
        <f t="shared" si="30"/>
        <v>0.12646483280043017</v>
      </c>
      <c r="HU65" s="27">
        <f t="shared" si="30"/>
        <v>9.6921895011444457E-3</v>
      </c>
      <c r="HW65" s="27">
        <f t="shared" si="9"/>
        <v>4.522271438105932E-2</v>
      </c>
      <c r="HX65" s="27">
        <f t="shared" si="10"/>
        <v>1.7474696805352241E-2</v>
      </c>
      <c r="HY65" s="27">
        <f t="shared" si="11"/>
        <v>2.4121663009888678E-2</v>
      </c>
      <c r="HZ65" s="27">
        <f t="shared" si="12"/>
        <v>0</v>
      </c>
      <c r="IA65" s="27">
        <f t="shared" si="13"/>
        <v>3.6793245827132032E-2</v>
      </c>
      <c r="IB65" s="27">
        <f t="shared" si="14"/>
        <v>5.1201435320245549E-2</v>
      </c>
      <c r="IC65" s="27">
        <f t="shared" si="15"/>
        <v>4.4148127024575635E-2</v>
      </c>
      <c r="ID65" s="27">
        <f t="shared" si="16"/>
        <v>2.0351161328663169E-2</v>
      </c>
      <c r="IE65" s="27">
        <f t="shared" si="17"/>
        <v>1.4434351522776145E-2</v>
      </c>
      <c r="IF65" s="27">
        <f t="shared" si="18"/>
        <v>2.702133312478746E-2</v>
      </c>
      <c r="IG65" s="27">
        <f t="shared" si="19"/>
        <v>0</v>
      </c>
      <c r="IH65" s="27"/>
      <c r="II65" s="27"/>
      <c r="IK65" s="27">
        <f t="shared" si="35"/>
        <v>2.6305618449466149E-3</v>
      </c>
      <c r="IL65" s="27">
        <f t="shared" si="35"/>
        <v>9.5978784741758069E-3</v>
      </c>
      <c r="IM65" s="27">
        <f t="shared" si="35"/>
        <v>8.8378563826603321E-2</v>
      </c>
      <c r="IN65" s="27">
        <f t="shared" si="35"/>
        <v>6.3009033206361451</v>
      </c>
      <c r="IO65" s="27">
        <f t="shared" si="35"/>
        <v>0.83530469868636692</v>
      </c>
      <c r="IP65" s="27">
        <f t="shared" si="35"/>
        <v>4.2613724431129789E-3</v>
      </c>
      <c r="IQ65" s="27">
        <f t="shared" si="35"/>
        <v>3.2975917301519421E-2</v>
      </c>
      <c r="IR65" s="27">
        <f t="shared" si="35"/>
        <v>4.9741866058516946E-3</v>
      </c>
      <c r="IS65" s="27">
        <f t="shared" si="35"/>
        <v>1.4436863042869934E-2</v>
      </c>
      <c r="IT65" s="27">
        <f t="shared" si="35"/>
        <v>3.8570160614671702E-2</v>
      </c>
      <c r="IU65" s="27">
        <f t="shared" si="35"/>
        <v>-4.6480740536791343</v>
      </c>
      <c r="IV65" s="27">
        <f t="shared" si="35"/>
        <v>0.11303318415348158</v>
      </c>
      <c r="IW65" s="27">
        <f t="shared" si="35"/>
        <v>2.7978110846743291E-2</v>
      </c>
    </row>
    <row r="66" spans="1:257">
      <c r="A66" s="21">
        <v>64</v>
      </c>
      <c r="B66" s="19" t="s">
        <v>173</v>
      </c>
      <c r="C66" s="22" t="s">
        <v>175</v>
      </c>
      <c r="D66" s="19">
        <v>4</v>
      </c>
      <c r="E66" s="19">
        <v>4</v>
      </c>
      <c r="G66" s="23">
        <v>41218</v>
      </c>
      <c r="H66" s="24">
        <v>0.8571643518518518</v>
      </c>
      <c r="I66" s="24"/>
      <c r="J66" s="25">
        <v>29.34</v>
      </c>
      <c r="K66" s="25">
        <v>-46.264000000000003</v>
      </c>
      <c r="L66" s="25">
        <v>10.455</v>
      </c>
      <c r="M66" s="26"/>
      <c r="O66" s="26">
        <v>49.500048919999998</v>
      </c>
      <c r="P66" s="26">
        <v>1.4529947399999998</v>
      </c>
      <c r="Q66" s="26">
        <v>9.3435439999999981E-2</v>
      </c>
      <c r="R66" s="26">
        <v>1.4615600000000002E-3</v>
      </c>
      <c r="S66" s="26">
        <v>2.2066649999999997E-2</v>
      </c>
      <c r="T66" s="26">
        <v>36.528881000000005</v>
      </c>
      <c r="U66" s="26">
        <v>0.8741627099999999</v>
      </c>
      <c r="V66" s="26">
        <v>7.8519084500000007</v>
      </c>
      <c r="W66" s="26">
        <v>0.52469999999999994</v>
      </c>
      <c r="X66" s="26">
        <v>0.34508032</v>
      </c>
      <c r="Y66" s="26">
        <v>1.2046100000000001E-3</v>
      </c>
      <c r="Z66" s="26">
        <v>0.39800000000000002</v>
      </c>
      <c r="AA66" s="26">
        <v>0.191</v>
      </c>
      <c r="AB66" s="26">
        <f t="shared" si="21"/>
        <v>97.784944399999986</v>
      </c>
      <c r="AC66" s="26">
        <f t="shared" si="22"/>
        <v>0.16758677572848241</v>
      </c>
      <c r="AD66" s="26">
        <f t="shared" si="6"/>
        <v>4.3097455236762831E-2</v>
      </c>
      <c r="AE66" s="26">
        <f t="shared" si="7"/>
        <v>97.574260169034744</v>
      </c>
      <c r="AG66" s="25">
        <v>87.811000000000007</v>
      </c>
      <c r="AH66" s="25">
        <v>3.2717999999999998</v>
      </c>
      <c r="AI66" s="25">
        <v>9.06E-2</v>
      </c>
      <c r="AJ66" s="25">
        <v>3.2000000000000002E-3</v>
      </c>
      <c r="AK66" s="25">
        <v>2.63E-2</v>
      </c>
      <c r="AL66" s="25">
        <v>48.945</v>
      </c>
      <c r="AM66" s="25">
        <v>2.5737999999999999</v>
      </c>
      <c r="AN66" s="25">
        <v>10.307</v>
      </c>
      <c r="AO66" s="25">
        <v>2.1993</v>
      </c>
      <c r="AP66" s="25">
        <v>2.0849000000000002</v>
      </c>
      <c r="AQ66" s="25">
        <v>1.06E-2</v>
      </c>
      <c r="AR66" s="25">
        <v>4.9237000000000002</v>
      </c>
      <c r="AS66" s="25">
        <v>9.8154000000000003</v>
      </c>
      <c r="AU66" s="26">
        <v>47.355699999999999</v>
      </c>
      <c r="AV66" s="26">
        <v>1.1991000000000001</v>
      </c>
      <c r="AW66" s="26">
        <v>8.9499999999999996E-2</v>
      </c>
      <c r="AX66" s="26">
        <v>1.9E-3</v>
      </c>
      <c r="AY66" s="26">
        <v>2.1700000000000001E-2</v>
      </c>
      <c r="AZ66" s="26">
        <v>34.511099999999999</v>
      </c>
      <c r="BA66" s="26">
        <v>0.85009999999999997</v>
      </c>
      <c r="BB66" s="26">
        <v>5.9048999999999996</v>
      </c>
      <c r="BC66" s="26">
        <v>0.54010000000000002</v>
      </c>
      <c r="BD66" s="26">
        <v>0.24329999999999999</v>
      </c>
      <c r="BE66" s="26">
        <v>1.6000000000000001E-3</v>
      </c>
      <c r="BF66" s="26">
        <v>0.44409999999999999</v>
      </c>
      <c r="BG66" s="26">
        <v>0.1963</v>
      </c>
      <c r="BI66" s="27">
        <f t="shared" si="31"/>
        <v>1.0452817489763639</v>
      </c>
      <c r="BJ66" s="27">
        <f t="shared" si="31"/>
        <v>1.211737753314986</v>
      </c>
      <c r="BK66" s="27">
        <f t="shared" si="31"/>
        <v>1.0439713966480446</v>
      </c>
      <c r="BL66" s="27">
        <f t="shared" si="31"/>
        <v>0.76924210526315795</v>
      </c>
      <c r="BM66" s="27">
        <f t="shared" si="31"/>
        <v>1.0168963133640552</v>
      </c>
      <c r="BN66" s="27">
        <f t="shared" si="31"/>
        <v>1.0584675944840938</v>
      </c>
      <c r="BO66" s="27">
        <f t="shared" si="27"/>
        <v>1.0283057405011173</v>
      </c>
      <c r="BP66" s="27">
        <f t="shared" si="27"/>
        <v>1.3297275906450576</v>
      </c>
      <c r="BQ66" s="27">
        <f t="shared" si="27"/>
        <v>0.97148676171079418</v>
      </c>
      <c r="BR66" s="27">
        <f t="shared" si="27"/>
        <v>1.4183325935059599</v>
      </c>
      <c r="BS66" s="27">
        <f t="shared" si="27"/>
        <v>0.75288124999999995</v>
      </c>
      <c r="BT66" s="27">
        <f t="shared" si="27"/>
        <v>0.89619455077685217</v>
      </c>
      <c r="BU66" s="27">
        <f t="shared" si="27"/>
        <v>0.97300050942435046</v>
      </c>
      <c r="BW66" s="19">
        <v>492361.3</v>
      </c>
      <c r="BX66" s="19">
        <v>12643.6</v>
      </c>
      <c r="BY66" s="19">
        <v>1723.7</v>
      </c>
      <c r="BZ66" s="19">
        <v>6.6</v>
      </c>
      <c r="CA66" s="19">
        <v>39.799999999999997</v>
      </c>
      <c r="CB66" s="19">
        <v>61640.6</v>
      </c>
      <c r="CC66" s="19">
        <v>1258.7</v>
      </c>
      <c r="CD66" s="19">
        <v>46240.4</v>
      </c>
      <c r="CE66" s="19">
        <v>12494.2</v>
      </c>
      <c r="CF66" s="19">
        <v>1042.8</v>
      </c>
      <c r="CG66" s="19">
        <v>33.200000000000003</v>
      </c>
      <c r="CH66" s="19">
        <v>152.80000000000001</v>
      </c>
      <c r="CI66" s="19">
        <v>3460.6</v>
      </c>
      <c r="CK66" s="19">
        <f t="shared" si="32"/>
        <v>495941.52857142856</v>
      </c>
      <c r="CL66" s="19">
        <f t="shared" si="32"/>
        <v>13797.774509803921</v>
      </c>
      <c r="CM66" s="19">
        <f t="shared" si="32"/>
        <v>8250.6978723404263</v>
      </c>
      <c r="CN66" s="19">
        <f t="shared" si="32"/>
        <v>327.10000000000002</v>
      </c>
      <c r="CO66" s="19">
        <f t="shared" si="32"/>
        <v>269.79574468085104</v>
      </c>
      <c r="CP66" s="19">
        <f t="shared" si="32"/>
        <v>61940.028070175438</v>
      </c>
      <c r="CQ66" s="19">
        <f t="shared" si="32"/>
        <v>1476.25</v>
      </c>
      <c r="CR66" s="19">
        <f t="shared" si="28"/>
        <v>46931.200000000004</v>
      </c>
      <c r="CS66" s="19">
        <f t="shared" si="28"/>
        <v>16486.25</v>
      </c>
      <c r="CT66" s="19">
        <f t="shared" si="28"/>
        <v>1345.05</v>
      </c>
      <c r="CU66" s="19">
        <f t="shared" si="28"/>
        <v>1826.6380952380953</v>
      </c>
      <c r="CV66" s="19">
        <f t="shared" si="28"/>
        <v>276.04444444444448</v>
      </c>
      <c r="CW66" s="19">
        <f t="shared" si="28"/>
        <v>4536.6499999999996</v>
      </c>
      <c r="CY66" s="19">
        <v>4357.3999999999996</v>
      </c>
      <c r="CZ66" s="19">
        <v>1338.4</v>
      </c>
      <c r="DA66" s="19">
        <v>6954.5</v>
      </c>
      <c r="DB66" s="19">
        <v>325.5</v>
      </c>
      <c r="DC66" s="19">
        <v>242.4</v>
      </c>
      <c r="DD66" s="19">
        <v>355.4</v>
      </c>
      <c r="DE66" s="19">
        <v>249.1</v>
      </c>
      <c r="DF66" s="19">
        <v>830.3</v>
      </c>
      <c r="DG66" s="19">
        <v>4300.8999999999996</v>
      </c>
      <c r="DH66" s="19">
        <v>328.8</v>
      </c>
      <c r="DI66" s="19">
        <v>1830</v>
      </c>
      <c r="DJ66" s="19">
        <v>152.80000000000001</v>
      </c>
      <c r="DK66" s="19">
        <v>1135.8</v>
      </c>
      <c r="DM66" s="19">
        <v>2544</v>
      </c>
      <c r="DN66" s="19">
        <v>929.9</v>
      </c>
      <c r="DO66" s="19">
        <v>6041.2</v>
      </c>
      <c r="DP66" s="19">
        <v>315.5</v>
      </c>
      <c r="DQ66" s="19">
        <v>215.9</v>
      </c>
      <c r="DR66" s="19">
        <v>255.7</v>
      </c>
      <c r="DS66" s="19">
        <v>186</v>
      </c>
      <c r="DT66" s="19">
        <v>551.29999999999995</v>
      </c>
      <c r="DU66" s="19">
        <v>3683.2</v>
      </c>
      <c r="DV66" s="19">
        <v>275.7</v>
      </c>
      <c r="DW66" s="19">
        <v>1760.2</v>
      </c>
      <c r="DX66" s="19">
        <v>99.6</v>
      </c>
      <c r="DY66" s="19">
        <v>1016.3</v>
      </c>
      <c r="EA66" s="19">
        <f t="shared" si="33"/>
        <v>3580.2285714285708</v>
      </c>
      <c r="EB66" s="19">
        <f t="shared" si="33"/>
        <v>1154.1745098039216</v>
      </c>
      <c r="EC66" s="19">
        <f t="shared" si="33"/>
        <v>6526.9978723404256</v>
      </c>
      <c r="ED66" s="19">
        <f t="shared" si="33"/>
        <v>320.5</v>
      </c>
      <c r="EE66" s="19">
        <f t="shared" si="33"/>
        <v>229.99574468085106</v>
      </c>
      <c r="EF66" s="19">
        <f t="shared" si="33"/>
        <v>299.42807017543856</v>
      </c>
      <c r="EG66" s="19">
        <f t="shared" si="33"/>
        <v>217.55</v>
      </c>
      <c r="EH66" s="19">
        <f t="shared" si="29"/>
        <v>690.8</v>
      </c>
      <c r="EI66" s="19">
        <f t="shared" si="29"/>
        <v>3992.0499999999997</v>
      </c>
      <c r="EJ66" s="19">
        <f t="shared" si="29"/>
        <v>302.25</v>
      </c>
      <c r="EK66" s="19">
        <f t="shared" si="29"/>
        <v>1793.4380952380952</v>
      </c>
      <c r="EL66" s="19">
        <f t="shared" si="29"/>
        <v>123.24444444444444</v>
      </c>
      <c r="EM66" s="19">
        <f t="shared" si="29"/>
        <v>1076.05</v>
      </c>
      <c r="EO66" s="26">
        <v>30.11</v>
      </c>
      <c r="EQ66" s="19">
        <v>10</v>
      </c>
      <c r="ER66" s="19">
        <v>30</v>
      </c>
      <c r="ES66" s="19">
        <v>20</v>
      </c>
      <c r="ET66" s="19">
        <v>50</v>
      </c>
      <c r="EU66" s="19">
        <v>30</v>
      </c>
      <c r="EV66" s="19">
        <v>30</v>
      </c>
      <c r="EW66" s="19">
        <v>30</v>
      </c>
      <c r="EX66" s="19">
        <v>30</v>
      </c>
      <c r="EY66" s="19">
        <v>20</v>
      </c>
      <c r="EZ66" s="19">
        <v>30</v>
      </c>
      <c r="FA66" s="19">
        <v>20</v>
      </c>
      <c r="FB66" s="19">
        <v>30</v>
      </c>
      <c r="FC66" s="19">
        <v>20</v>
      </c>
      <c r="FE66" s="25">
        <v>2.1</v>
      </c>
      <c r="FF66" s="25">
        <v>2.2999999999999998</v>
      </c>
      <c r="FG66" s="25">
        <v>2.2000000000000002</v>
      </c>
      <c r="FH66" s="25">
        <v>2.8</v>
      </c>
      <c r="FI66" s="25">
        <v>2.2000000000000002</v>
      </c>
      <c r="FJ66" s="25">
        <v>3.2</v>
      </c>
      <c r="FK66" s="25">
        <v>2.5</v>
      </c>
      <c r="FL66" s="25">
        <v>2.8</v>
      </c>
      <c r="FM66" s="25">
        <v>2.2000000000000002</v>
      </c>
      <c r="FN66" s="25">
        <v>2.8</v>
      </c>
      <c r="FO66" s="25">
        <v>2.2000000000000002</v>
      </c>
      <c r="FP66" s="25">
        <v>3.5</v>
      </c>
      <c r="FQ66" s="25">
        <v>2.2000000000000002</v>
      </c>
      <c r="FR66" s="25"/>
      <c r="FS66" s="25">
        <v>2.8</v>
      </c>
      <c r="FT66" s="25">
        <v>2.8</v>
      </c>
      <c r="FU66" s="25">
        <v>2.5</v>
      </c>
      <c r="FV66" s="25">
        <v>2.8</v>
      </c>
      <c r="FW66" s="25">
        <v>2.5</v>
      </c>
      <c r="FX66" s="25">
        <v>2.5</v>
      </c>
      <c r="FY66" s="25">
        <v>2.5</v>
      </c>
      <c r="FZ66" s="25">
        <v>2.8</v>
      </c>
      <c r="GA66" s="25">
        <v>2.2000000000000002</v>
      </c>
      <c r="GB66" s="25">
        <v>2.8</v>
      </c>
      <c r="GC66" s="25">
        <v>2</v>
      </c>
      <c r="GD66" s="25">
        <v>2.8</v>
      </c>
      <c r="GE66" s="25">
        <v>2.2000000000000002</v>
      </c>
      <c r="GG66" s="28">
        <v>560706</v>
      </c>
      <c r="GH66" s="28">
        <v>386426.8</v>
      </c>
      <c r="GI66" s="28">
        <v>1904278.9</v>
      </c>
      <c r="GJ66" s="28">
        <v>136666</v>
      </c>
      <c r="GK66" s="28">
        <v>151055.4</v>
      </c>
      <c r="GL66" s="28">
        <v>125939.4</v>
      </c>
      <c r="GM66" s="28">
        <v>48865.4</v>
      </c>
      <c r="GN66" s="28">
        <v>448639.5</v>
      </c>
      <c r="GO66" s="28">
        <v>568018.30000000005</v>
      </c>
      <c r="GP66" s="28">
        <v>50075.9</v>
      </c>
      <c r="GQ66" s="28">
        <v>296729</v>
      </c>
      <c r="GR66" s="28">
        <v>3095.5</v>
      </c>
      <c r="GS66" s="28">
        <v>35263.800000000003</v>
      </c>
      <c r="GU66" s="26">
        <v>25.21</v>
      </c>
      <c r="GV66" s="26">
        <v>19.399999999999999</v>
      </c>
      <c r="GW66" s="26">
        <v>59.19</v>
      </c>
      <c r="GX66" s="26">
        <v>41.39</v>
      </c>
      <c r="GY66" s="26">
        <v>56.02</v>
      </c>
      <c r="GZ66" s="26">
        <v>54.81</v>
      </c>
      <c r="HA66" s="26">
        <v>25.58</v>
      </c>
      <c r="HB66" s="26">
        <v>34.549999999999997</v>
      </c>
      <c r="HC66" s="26">
        <v>17.55</v>
      </c>
      <c r="HD66" s="26">
        <v>8.66</v>
      </c>
      <c r="HE66" s="26">
        <v>12.39</v>
      </c>
      <c r="HF66" s="26">
        <v>9.02</v>
      </c>
      <c r="HG66" s="26">
        <v>2</v>
      </c>
      <c r="HI66" s="27">
        <f t="shared" si="34"/>
        <v>2.174238900081512E-2</v>
      </c>
      <c r="HJ66" s="27">
        <f t="shared" si="34"/>
        <v>9.225695518579163E-3</v>
      </c>
      <c r="HK66" s="27">
        <f t="shared" si="34"/>
        <v>1.4332732549107483E-2</v>
      </c>
      <c r="HL66" s="27">
        <f t="shared" si="34"/>
        <v>1.4421415188524857E-2</v>
      </c>
      <c r="HM66" s="27">
        <f t="shared" si="34"/>
        <v>2.5530755702191155E-2</v>
      </c>
      <c r="HN66" s="27">
        <f t="shared" si="34"/>
        <v>3.5582974684993614E-2</v>
      </c>
      <c r="HO66" s="27">
        <f t="shared" si="34"/>
        <v>3.5442237664929238E-2</v>
      </c>
      <c r="HP66" s="27">
        <f t="shared" si="30"/>
        <v>1.2014608831465929E-2</v>
      </c>
      <c r="HQ66" s="27">
        <f t="shared" si="30"/>
        <v>1.0368490713506573E-2</v>
      </c>
      <c r="HR66" s="27">
        <f t="shared" si="30"/>
        <v>1.9035777236949693E-2</v>
      </c>
      <c r="HS66" s="27">
        <f t="shared" si="30"/>
        <v>7.2785834750120869E-3</v>
      </c>
      <c r="HT66" s="27">
        <f t="shared" si="30"/>
        <v>0.12941420573987811</v>
      </c>
      <c r="HU66" s="27">
        <f t="shared" si="30"/>
        <v>9.8968287718880638E-3</v>
      </c>
      <c r="HW66" s="27">
        <f t="shared" si="9"/>
        <v>4.6513492789443785E-2</v>
      </c>
      <c r="HX66" s="27">
        <f t="shared" si="10"/>
        <v>1.743195168235533E-2</v>
      </c>
      <c r="HY66" s="27">
        <f t="shared" si="11"/>
        <v>2.3914164258185835E-2</v>
      </c>
      <c r="HZ66" s="27">
        <f t="shared" si="12"/>
        <v>2.107834043954793E-2</v>
      </c>
      <c r="IA66" s="27">
        <f t="shared" si="13"/>
        <v>3.7558294713493409E-2</v>
      </c>
      <c r="IB66" s="27">
        <f t="shared" si="14"/>
        <v>4.5777496932244283E-2</v>
      </c>
      <c r="IC66" s="27">
        <f t="shared" si="15"/>
        <v>4.5763017272956626E-2</v>
      </c>
      <c r="ID66" s="27">
        <f t="shared" si="16"/>
        <v>1.9923825825219951E-2</v>
      </c>
      <c r="IE66" s="27">
        <f t="shared" si="17"/>
        <v>1.4507592206338396E-2</v>
      </c>
      <c r="IF66" s="27">
        <f t="shared" si="18"/>
        <v>2.5659656642091074E-2</v>
      </c>
      <c r="IG66" s="27">
        <f t="shared" si="19"/>
        <v>8.7677816539995599E-3</v>
      </c>
      <c r="IH66" s="27"/>
      <c r="II66" s="27"/>
      <c r="IK66" s="27">
        <f t="shared" si="35"/>
        <v>2.6160010687723638E-3</v>
      </c>
      <c r="IL66" s="27">
        <f t="shared" si="35"/>
        <v>1.0175649771347391E-2</v>
      </c>
      <c r="IM66" s="27">
        <f t="shared" si="35"/>
        <v>9.088062459188842E-2</v>
      </c>
      <c r="IN66" s="27">
        <f t="shared" si="35"/>
        <v>3.1424552697133668</v>
      </c>
      <c r="IO66" s="27">
        <f t="shared" si="35"/>
        <v>0.59101071007069927</v>
      </c>
      <c r="IP66" s="27">
        <f t="shared" si="35"/>
        <v>4.2584350916934008E-3</v>
      </c>
      <c r="IQ66" s="27">
        <f t="shared" si="35"/>
        <v>3.4402723657719798E-2</v>
      </c>
      <c r="IR66" s="27">
        <f t="shared" si="35"/>
        <v>4.9655370644458227E-3</v>
      </c>
      <c r="IS66" s="27">
        <f t="shared" si="35"/>
        <v>1.4759380234941135E-2</v>
      </c>
      <c r="IT66" s="27">
        <f t="shared" si="35"/>
        <v>4.0951453567069078E-2</v>
      </c>
      <c r="IU66" s="27">
        <f t="shared" si="35"/>
        <v>2.3353414959990206</v>
      </c>
      <c r="IV66" s="27">
        <f t="shared" si="35"/>
        <v>0.13759550712617272</v>
      </c>
      <c r="IW66" s="27">
        <f t="shared" si="35"/>
        <v>2.7897426100425584E-2</v>
      </c>
    </row>
    <row r="67" spans="1:257">
      <c r="A67" s="21">
        <v>65</v>
      </c>
      <c r="B67" s="19" t="s">
        <v>173</v>
      </c>
      <c r="C67" s="22" t="s">
        <v>175</v>
      </c>
      <c r="D67" s="19">
        <v>4</v>
      </c>
      <c r="E67" s="19">
        <v>5</v>
      </c>
      <c r="G67" s="23">
        <v>41218</v>
      </c>
      <c r="H67" s="24">
        <v>0.8601967592592592</v>
      </c>
      <c r="I67" s="24"/>
      <c r="J67" s="25">
        <v>29.344999999999999</v>
      </c>
      <c r="K67" s="25">
        <v>-46.258000000000003</v>
      </c>
      <c r="L67" s="25">
        <v>10.455</v>
      </c>
      <c r="M67" s="26"/>
      <c r="O67" s="26">
        <v>49.78672048</v>
      </c>
      <c r="P67" s="26">
        <v>1.30183794</v>
      </c>
      <c r="Q67" s="26">
        <v>8.175600999999999E-2</v>
      </c>
      <c r="R67" s="26">
        <v>1.7538720000000001E-2</v>
      </c>
      <c r="S67" s="26">
        <v>2.9422200000000002E-3</v>
      </c>
      <c r="T67" s="26">
        <v>36.402804000000003</v>
      </c>
      <c r="U67" s="26">
        <v>0.92193821999999992</v>
      </c>
      <c r="V67" s="26">
        <v>7.97793697</v>
      </c>
      <c r="W67" s="26">
        <v>0.4953168</v>
      </c>
      <c r="X67" s="26">
        <v>0.31003310000000001</v>
      </c>
      <c r="Y67" s="26">
        <v>3.6138300000000002E-3</v>
      </c>
      <c r="Z67" s="26">
        <v>0.32600000000000001</v>
      </c>
      <c r="AA67" s="26">
        <v>0.19800000000000001</v>
      </c>
      <c r="AB67" s="26">
        <f t="shared" si="21"/>
        <v>97.826438289999984</v>
      </c>
      <c r="AC67" s="26">
        <f t="shared" si="22"/>
        <v>0.13726957006905846</v>
      </c>
      <c r="AD67" s="26">
        <f t="shared" si="6"/>
        <v>4.4676943125021157E-2</v>
      </c>
      <c r="AE67" s="26">
        <f t="shared" si="7"/>
        <v>97.644491776805907</v>
      </c>
      <c r="AG67" s="25">
        <v>88.375</v>
      </c>
      <c r="AH67" s="25">
        <v>2.9312</v>
      </c>
      <c r="AI67" s="25">
        <v>7.8799999999999995E-2</v>
      </c>
      <c r="AJ67" s="25">
        <v>2.8500000000000001E-2</v>
      </c>
      <c r="AK67" s="25">
        <v>3.8E-3</v>
      </c>
      <c r="AL67" s="25">
        <v>48.768000000000001</v>
      </c>
      <c r="AM67" s="25">
        <v>2.7174</v>
      </c>
      <c r="AN67" s="25">
        <v>10.484999999999999</v>
      </c>
      <c r="AO67" s="25">
        <v>2.0764999999999998</v>
      </c>
      <c r="AP67" s="25">
        <v>1.8776999999999999</v>
      </c>
      <c r="AQ67" s="25">
        <v>2.8899999999999999E-2</v>
      </c>
      <c r="AR67" s="25">
        <v>4.0229999999999997</v>
      </c>
      <c r="AS67" s="25">
        <v>10.162599999999999</v>
      </c>
      <c r="AU67" s="26">
        <v>47.6599</v>
      </c>
      <c r="AV67" s="26">
        <v>1.0743</v>
      </c>
      <c r="AW67" s="26">
        <v>7.7799999999999994E-2</v>
      </c>
      <c r="AX67" s="26">
        <v>1.72E-2</v>
      </c>
      <c r="AY67" s="26">
        <v>3.0999999999999999E-3</v>
      </c>
      <c r="AZ67" s="26">
        <v>34.386299999999999</v>
      </c>
      <c r="BA67" s="26">
        <v>0.89759999999999995</v>
      </c>
      <c r="BB67" s="26">
        <v>6.0068999999999999</v>
      </c>
      <c r="BC67" s="26">
        <v>0.50990000000000002</v>
      </c>
      <c r="BD67" s="26">
        <v>0.21909999999999999</v>
      </c>
      <c r="BE67" s="26">
        <v>4.3E-3</v>
      </c>
      <c r="BF67" s="26">
        <v>0.3629</v>
      </c>
      <c r="BG67" s="26">
        <v>0.20330000000000001</v>
      </c>
      <c r="BI67" s="27">
        <f t="shared" si="31"/>
        <v>1.0446249463385362</v>
      </c>
      <c r="BJ67" s="27">
        <f t="shared" si="31"/>
        <v>1.2118011170064227</v>
      </c>
      <c r="BK67" s="27">
        <f t="shared" si="31"/>
        <v>1.0508484575835475</v>
      </c>
      <c r="BL67" s="27">
        <f t="shared" si="31"/>
        <v>1.0196930232558139</v>
      </c>
      <c r="BM67" s="27">
        <f t="shared" si="31"/>
        <v>0.94910322580645168</v>
      </c>
      <c r="BN67" s="27">
        <f t="shared" si="31"/>
        <v>1.0586426571047192</v>
      </c>
      <c r="BO67" s="27">
        <f t="shared" si="27"/>
        <v>1.0271147727272727</v>
      </c>
      <c r="BP67" s="27">
        <f t="shared" si="27"/>
        <v>1.328128813531106</v>
      </c>
      <c r="BQ67" s="27">
        <f t="shared" si="27"/>
        <v>0.97139988232986851</v>
      </c>
      <c r="BR67" s="27">
        <f t="shared" si="27"/>
        <v>1.4150301232314013</v>
      </c>
      <c r="BS67" s="27">
        <f t="shared" si="27"/>
        <v>0.84042558139534884</v>
      </c>
      <c r="BT67" s="27">
        <f t="shared" si="27"/>
        <v>0.89831909616974381</v>
      </c>
      <c r="BU67" s="27">
        <f t="shared" si="27"/>
        <v>0.97393015248401382</v>
      </c>
      <c r="BW67" s="19">
        <v>495528.3</v>
      </c>
      <c r="BX67" s="19">
        <v>11325.6</v>
      </c>
      <c r="BY67" s="19">
        <v>1501.7</v>
      </c>
      <c r="BZ67" s="19">
        <v>39.9</v>
      </c>
      <c r="CA67" s="19">
        <v>6.6</v>
      </c>
      <c r="CB67" s="19">
        <v>61418.6</v>
      </c>
      <c r="CC67" s="19">
        <v>1328.9</v>
      </c>
      <c r="CD67" s="19">
        <v>47039.9</v>
      </c>
      <c r="CE67" s="19">
        <v>11794</v>
      </c>
      <c r="CF67" s="19">
        <v>940.2</v>
      </c>
      <c r="CG67" s="19">
        <v>86.4</v>
      </c>
      <c r="CH67" s="19">
        <v>122.9</v>
      </c>
      <c r="CI67" s="19">
        <v>3584.7</v>
      </c>
      <c r="CK67" s="19">
        <f t="shared" si="32"/>
        <v>498994.82857142854</v>
      </c>
      <c r="CL67" s="19">
        <f t="shared" si="32"/>
        <v>12457.060784313726</v>
      </c>
      <c r="CM67" s="19">
        <f t="shared" si="32"/>
        <v>8014.6319148936163</v>
      </c>
      <c r="CN67" s="19">
        <f t="shared" si="32"/>
        <v>333.9</v>
      </c>
      <c r="CO67" s="19">
        <f t="shared" si="32"/>
        <v>224.24468085106383</v>
      </c>
      <c r="CP67" s="19">
        <f t="shared" si="32"/>
        <v>61762.370175438598</v>
      </c>
      <c r="CQ67" s="19">
        <f t="shared" si="32"/>
        <v>1573.1000000000001</v>
      </c>
      <c r="CR67" s="19">
        <f t="shared" si="28"/>
        <v>47777.4</v>
      </c>
      <c r="CS67" s="19">
        <f t="shared" si="28"/>
        <v>15558.1</v>
      </c>
      <c r="CT67" s="19">
        <f t="shared" si="28"/>
        <v>1279.0999999999999</v>
      </c>
      <c r="CU67" s="19">
        <f t="shared" si="28"/>
        <v>1852.8904761904762</v>
      </c>
      <c r="CV67" s="19">
        <f t="shared" si="28"/>
        <v>282.38888888888891</v>
      </c>
      <c r="CW67" s="19">
        <f t="shared" si="28"/>
        <v>4659.45</v>
      </c>
      <c r="CY67" s="19">
        <v>4192.7</v>
      </c>
      <c r="CZ67" s="19">
        <v>1179.4000000000001</v>
      </c>
      <c r="DA67" s="19">
        <v>6946.8</v>
      </c>
      <c r="DB67" s="19">
        <v>332.2</v>
      </c>
      <c r="DC67" s="19">
        <v>242.5</v>
      </c>
      <c r="DD67" s="19">
        <v>405.3</v>
      </c>
      <c r="DE67" s="19">
        <v>282.39999999999998</v>
      </c>
      <c r="DF67" s="19">
        <v>840.5</v>
      </c>
      <c r="DG67" s="19">
        <v>3956.8</v>
      </c>
      <c r="DH67" s="19">
        <v>395.4</v>
      </c>
      <c r="DI67" s="19">
        <v>1823.9</v>
      </c>
      <c r="DJ67" s="19">
        <v>176.1</v>
      </c>
      <c r="DK67" s="19">
        <v>1119.5999999999999</v>
      </c>
      <c r="DM67" s="19">
        <v>2498.3000000000002</v>
      </c>
      <c r="DN67" s="19">
        <v>1073.0999999999999</v>
      </c>
      <c r="DO67" s="19">
        <v>6019.9</v>
      </c>
      <c r="DP67" s="19">
        <v>255.8</v>
      </c>
      <c r="DQ67" s="19">
        <v>189.4</v>
      </c>
      <c r="DR67" s="19">
        <v>295.7</v>
      </c>
      <c r="DS67" s="19">
        <v>206</v>
      </c>
      <c r="DT67" s="19">
        <v>634.5</v>
      </c>
      <c r="DU67" s="19">
        <v>3571.4</v>
      </c>
      <c r="DV67" s="19">
        <v>282.39999999999998</v>
      </c>
      <c r="DW67" s="19">
        <v>1714.3</v>
      </c>
      <c r="DX67" s="19">
        <v>146.19999999999999</v>
      </c>
      <c r="DY67" s="19">
        <v>1029.9000000000001</v>
      </c>
      <c r="EA67" s="19">
        <f t="shared" si="33"/>
        <v>3466.5285714285715</v>
      </c>
      <c r="EB67" s="19">
        <f t="shared" si="33"/>
        <v>1131.4607843137255</v>
      </c>
      <c r="EC67" s="19">
        <f t="shared" si="33"/>
        <v>6512.9319148936165</v>
      </c>
      <c r="ED67" s="19">
        <f t="shared" si="33"/>
        <v>294</v>
      </c>
      <c r="EE67" s="19">
        <f t="shared" si="33"/>
        <v>217.64468085106384</v>
      </c>
      <c r="EF67" s="19">
        <f t="shared" si="33"/>
        <v>343.77017543859648</v>
      </c>
      <c r="EG67" s="19">
        <f t="shared" si="33"/>
        <v>244.2</v>
      </c>
      <c r="EH67" s="19">
        <f t="shared" si="29"/>
        <v>737.5</v>
      </c>
      <c r="EI67" s="19">
        <f t="shared" si="29"/>
        <v>3764.1000000000004</v>
      </c>
      <c r="EJ67" s="19">
        <f t="shared" si="29"/>
        <v>338.9</v>
      </c>
      <c r="EK67" s="19">
        <f t="shared" si="29"/>
        <v>1766.4904761904761</v>
      </c>
      <c r="EL67" s="19">
        <f t="shared" si="29"/>
        <v>159.48888888888888</v>
      </c>
      <c r="EM67" s="19">
        <f t="shared" si="29"/>
        <v>1074.75</v>
      </c>
      <c r="EO67" s="26">
        <v>30.1</v>
      </c>
      <c r="EQ67" s="19">
        <v>10</v>
      </c>
      <c r="ER67" s="19">
        <v>30</v>
      </c>
      <c r="ES67" s="19">
        <v>20</v>
      </c>
      <c r="ET67" s="19">
        <v>50</v>
      </c>
      <c r="EU67" s="19">
        <v>30</v>
      </c>
      <c r="EV67" s="19">
        <v>30</v>
      </c>
      <c r="EW67" s="19">
        <v>30</v>
      </c>
      <c r="EX67" s="19">
        <v>30</v>
      </c>
      <c r="EY67" s="19">
        <v>20</v>
      </c>
      <c r="EZ67" s="19">
        <v>30</v>
      </c>
      <c r="FA67" s="19">
        <v>20</v>
      </c>
      <c r="FB67" s="19">
        <v>30</v>
      </c>
      <c r="FC67" s="19">
        <v>20</v>
      </c>
      <c r="FE67" s="25">
        <v>2.1</v>
      </c>
      <c r="FF67" s="25">
        <v>2.2999999999999998</v>
      </c>
      <c r="FG67" s="25">
        <v>2.2000000000000002</v>
      </c>
      <c r="FH67" s="25">
        <v>2.8</v>
      </c>
      <c r="FI67" s="25">
        <v>2.2000000000000002</v>
      </c>
      <c r="FJ67" s="25">
        <v>3.2</v>
      </c>
      <c r="FK67" s="25">
        <v>2.5</v>
      </c>
      <c r="FL67" s="25">
        <v>2.8</v>
      </c>
      <c r="FM67" s="25">
        <v>2.2000000000000002</v>
      </c>
      <c r="FN67" s="25">
        <v>2.8</v>
      </c>
      <c r="FO67" s="25">
        <v>2.2000000000000002</v>
      </c>
      <c r="FP67" s="25">
        <v>3.5</v>
      </c>
      <c r="FQ67" s="25">
        <v>2.2000000000000002</v>
      </c>
      <c r="FR67" s="25"/>
      <c r="FS67" s="25">
        <v>2.8</v>
      </c>
      <c r="FT67" s="25">
        <v>2.8</v>
      </c>
      <c r="FU67" s="25">
        <v>2.5</v>
      </c>
      <c r="FV67" s="25">
        <v>2.8</v>
      </c>
      <c r="FW67" s="25">
        <v>2.5</v>
      </c>
      <c r="FX67" s="25">
        <v>2.5</v>
      </c>
      <c r="FY67" s="25">
        <v>2.5</v>
      </c>
      <c r="FZ67" s="25">
        <v>2.8</v>
      </c>
      <c r="GA67" s="25">
        <v>2.2000000000000002</v>
      </c>
      <c r="GB67" s="25">
        <v>2.8</v>
      </c>
      <c r="GC67" s="25">
        <v>2</v>
      </c>
      <c r="GD67" s="25">
        <v>2.8</v>
      </c>
      <c r="GE67" s="25">
        <v>2.2000000000000002</v>
      </c>
      <c r="GG67" s="28">
        <v>560706</v>
      </c>
      <c r="GH67" s="28">
        <v>386426.8</v>
      </c>
      <c r="GI67" s="28">
        <v>1904278.9</v>
      </c>
      <c r="GJ67" s="28">
        <v>136666</v>
      </c>
      <c r="GK67" s="28">
        <v>151055.4</v>
      </c>
      <c r="GL67" s="28">
        <v>125939.4</v>
      </c>
      <c r="GM67" s="28">
        <v>48865.4</v>
      </c>
      <c r="GN67" s="28">
        <v>448639.5</v>
      </c>
      <c r="GO67" s="28">
        <v>568018.30000000005</v>
      </c>
      <c r="GP67" s="28">
        <v>50075.9</v>
      </c>
      <c r="GQ67" s="28">
        <v>296729</v>
      </c>
      <c r="GR67" s="28">
        <v>3095.5</v>
      </c>
      <c r="GS67" s="28">
        <v>35263.800000000003</v>
      </c>
      <c r="GU67" s="26">
        <v>25.21</v>
      </c>
      <c r="GV67" s="26">
        <v>19.399999999999999</v>
      </c>
      <c r="GW67" s="26">
        <v>59.19</v>
      </c>
      <c r="GX67" s="26">
        <v>41.39</v>
      </c>
      <c r="GY67" s="26">
        <v>56.02</v>
      </c>
      <c r="GZ67" s="26">
        <v>54.81</v>
      </c>
      <c r="HA67" s="26">
        <v>25.58</v>
      </c>
      <c r="HB67" s="26">
        <v>34.549999999999997</v>
      </c>
      <c r="HC67" s="26">
        <v>17.55</v>
      </c>
      <c r="HD67" s="26">
        <v>8.66</v>
      </c>
      <c r="HE67" s="26">
        <v>12.39</v>
      </c>
      <c r="HF67" s="26">
        <v>9.02</v>
      </c>
      <c r="HG67" s="26">
        <v>2</v>
      </c>
      <c r="HI67" s="27">
        <f t="shared" si="34"/>
        <v>2.1384467088710682E-2</v>
      </c>
      <c r="HJ67" s="27">
        <f t="shared" si="34"/>
        <v>9.1364602763676674E-3</v>
      </c>
      <c r="HK67" s="27">
        <f t="shared" si="34"/>
        <v>1.4413987854232138E-2</v>
      </c>
      <c r="HL67" s="27">
        <f t="shared" si="34"/>
        <v>1.8312433414732175E-2</v>
      </c>
      <c r="HM67" s="27">
        <f t="shared" si="34"/>
        <v>2.3183911213368824E-2</v>
      </c>
      <c r="HN67" s="27">
        <f t="shared" si="34"/>
        <v>3.8139416724278362E-2</v>
      </c>
      <c r="HO67" s="27">
        <f t="shared" si="34"/>
        <v>3.7513126779591621E-2</v>
      </c>
      <c r="HP67" s="27">
        <f t="shared" si="30"/>
        <v>1.240121201049349E-2</v>
      </c>
      <c r="HQ67" s="27">
        <f t="shared" si="30"/>
        <v>1.00688859789163E-2</v>
      </c>
      <c r="HR67" s="27">
        <f t="shared" si="30"/>
        <v>2.0113283522508837E-2</v>
      </c>
      <c r="HS67" s="27">
        <f t="shared" si="30"/>
        <v>8.06499743770339E-3</v>
      </c>
      <c r="HT67" s="27">
        <f t="shared" si="30"/>
        <v>0.14759238634472446</v>
      </c>
      <c r="HU67" s="27">
        <f t="shared" si="30"/>
        <v>9.9019432136372328E-3</v>
      </c>
      <c r="HW67" s="27">
        <f t="shared" si="9"/>
        <v>4.5747790442878758E-2</v>
      </c>
      <c r="HX67" s="27">
        <f t="shared" si="10"/>
        <v>1.7263341692196708E-2</v>
      </c>
      <c r="HY67" s="27">
        <f t="shared" si="11"/>
        <v>2.4049738734786323E-2</v>
      </c>
      <c r="HZ67" s="27">
        <f t="shared" si="12"/>
        <v>2.6765452678972547E-2</v>
      </c>
      <c r="IA67" s="27">
        <f t="shared" si="13"/>
        <v>3.4105851785986879E-2</v>
      </c>
      <c r="IB67" s="27">
        <f t="shared" si="14"/>
        <v>4.9066359615784115E-2</v>
      </c>
      <c r="IC67" s="27">
        <f t="shared" si="15"/>
        <v>4.8436949297808694E-2</v>
      </c>
      <c r="ID67" s="27">
        <f t="shared" si="16"/>
        <v>2.0564929877001356E-2</v>
      </c>
      <c r="IE67" s="27">
        <f t="shared" si="17"/>
        <v>1.4088385261699686E-2</v>
      </c>
      <c r="IF67" s="27">
        <f t="shared" si="18"/>
        <v>2.7112102789836237E-2</v>
      </c>
      <c r="IG67" s="27">
        <f t="shared" si="19"/>
        <v>9.7150959134575023E-3</v>
      </c>
      <c r="IH67" s="27"/>
      <c r="II67" s="27"/>
      <c r="IK67" s="27">
        <f t="shared" si="35"/>
        <v>2.6073517428954183E-3</v>
      </c>
      <c r="IL67" s="27">
        <f t="shared" si="35"/>
        <v>1.0831310598046321E-2</v>
      </c>
      <c r="IM67" s="27">
        <f t="shared" si="35"/>
        <v>0.10344630191186191</v>
      </c>
      <c r="IN67" s="27">
        <f t="shared" si="35"/>
        <v>0.5119223559711843</v>
      </c>
      <c r="IO67" s="27">
        <f t="shared" si="35"/>
        <v>3.3517295047053568</v>
      </c>
      <c r="IP67" s="27">
        <f t="shared" si="35"/>
        <v>4.2699568108853399E-3</v>
      </c>
      <c r="IQ67" s="27">
        <f t="shared" si="35"/>
        <v>3.3758033258537157E-2</v>
      </c>
      <c r="IR67" s="27">
        <f t="shared" si="35"/>
        <v>4.927507628365301E-3</v>
      </c>
      <c r="IS67" s="27">
        <f t="shared" si="35"/>
        <v>1.519038976688571E-2</v>
      </c>
      <c r="IT67" s="27">
        <f t="shared" si="35"/>
        <v>4.502203659353312E-2</v>
      </c>
      <c r="IU67" s="27">
        <f t="shared" si="35"/>
        <v>0.89743945752653231</v>
      </c>
      <c r="IV67" s="27">
        <f t="shared" si="35"/>
        <v>0.17999287858298979</v>
      </c>
      <c r="IW67" s="27">
        <f t="shared" si="35"/>
        <v>2.7226095072127112E-2</v>
      </c>
    </row>
    <row r="68" spans="1:257">
      <c r="A68" s="21">
        <v>66</v>
      </c>
      <c r="B68" s="19" t="s">
        <v>173</v>
      </c>
      <c r="C68" s="22" t="s">
        <v>174</v>
      </c>
      <c r="D68" s="19">
        <v>2</v>
      </c>
      <c r="E68" s="19">
        <v>1</v>
      </c>
      <c r="G68" s="23">
        <v>41218</v>
      </c>
      <c r="H68" s="24">
        <v>0.86322916666666671</v>
      </c>
      <c r="I68" s="24"/>
      <c r="J68" s="25">
        <v>29.228000000000002</v>
      </c>
      <c r="K68" s="25">
        <v>-46.085999999999999</v>
      </c>
      <c r="L68" s="25">
        <v>10.457000000000001</v>
      </c>
      <c r="M68" s="26"/>
      <c r="O68" s="26">
        <v>46.712488899999997</v>
      </c>
      <c r="P68" s="26">
        <v>4.6594083600000005</v>
      </c>
      <c r="Q68" s="26">
        <v>0.39042665999999998</v>
      </c>
      <c r="R68" s="26">
        <v>0</v>
      </c>
      <c r="S68" s="26">
        <v>5.8844399999999998E-2</v>
      </c>
      <c r="T68" s="26">
        <v>34.933621000000002</v>
      </c>
      <c r="U68" s="26">
        <v>0.90773468999999996</v>
      </c>
      <c r="V68" s="26">
        <v>7.5219127199999996</v>
      </c>
      <c r="W68" s="26">
        <v>1.2914615999999999</v>
      </c>
      <c r="X68" s="26">
        <v>0.95975463999999988</v>
      </c>
      <c r="Y68" s="26">
        <v>1.0841490000000001E-2</v>
      </c>
      <c r="Z68" s="26">
        <v>0.44799999999999995</v>
      </c>
      <c r="AA68" s="26">
        <v>0.26100000000000001</v>
      </c>
      <c r="AB68" s="26">
        <f t="shared" si="21"/>
        <v>98.15549446</v>
      </c>
      <c r="AC68" s="26">
        <f t="shared" si="22"/>
        <v>0.18864039076974901</v>
      </c>
      <c r="AD68" s="26">
        <f t="shared" ref="AD68:AD131" si="36">(15.9994/(2*35.4532))*AA68</f>
        <v>5.8892334119346065E-2</v>
      </c>
      <c r="AE68" s="26">
        <f t="shared" ref="AE68:AE131" si="37">AB68-AC68-AD68</f>
        <v>97.907961735110902</v>
      </c>
      <c r="AG68" s="25">
        <v>82.087999999999994</v>
      </c>
      <c r="AH68" s="25">
        <v>10.542999999999999</v>
      </c>
      <c r="AI68" s="25">
        <v>0.37580000000000002</v>
      </c>
      <c r="AJ68" s="25">
        <v>-8.0000000000000002E-3</v>
      </c>
      <c r="AK68" s="25">
        <v>6.9900000000000004E-2</v>
      </c>
      <c r="AL68" s="25">
        <v>46.762</v>
      </c>
      <c r="AM68" s="25">
        <v>2.6751999999999998</v>
      </c>
      <c r="AN68" s="25">
        <v>9.9280000000000008</v>
      </c>
      <c r="AO68" s="25">
        <v>5.4168000000000003</v>
      </c>
      <c r="AP68" s="25">
        <v>5.8743999999999996</v>
      </c>
      <c r="AQ68" s="25">
        <v>7.7200000000000005E-2</v>
      </c>
      <c r="AR68" s="25">
        <v>5.4877000000000002</v>
      </c>
      <c r="AS68" s="25">
        <v>13.427899999999999</v>
      </c>
      <c r="AU68" s="26">
        <v>44.269300000000001</v>
      </c>
      <c r="AV68" s="26">
        <v>3.8639999999999999</v>
      </c>
      <c r="AW68" s="26">
        <v>0.37109999999999999</v>
      </c>
      <c r="AX68" s="26">
        <v>-4.7999999999999996E-3</v>
      </c>
      <c r="AY68" s="26">
        <v>5.7599999999999998E-2</v>
      </c>
      <c r="AZ68" s="26">
        <v>32.971899999999998</v>
      </c>
      <c r="BA68" s="26">
        <v>0.88360000000000005</v>
      </c>
      <c r="BB68" s="26">
        <v>5.6877000000000004</v>
      </c>
      <c r="BC68" s="26">
        <v>1.3302</v>
      </c>
      <c r="BD68" s="26">
        <v>0.6855</v>
      </c>
      <c r="BE68" s="26">
        <v>1.15E-2</v>
      </c>
      <c r="BF68" s="26">
        <v>0.495</v>
      </c>
      <c r="BG68" s="26">
        <v>0.26860000000000001</v>
      </c>
      <c r="BI68" s="27">
        <f t="shared" si="31"/>
        <v>1.0551892372366403</v>
      </c>
      <c r="BJ68" s="27">
        <f t="shared" si="31"/>
        <v>1.2058510248447207</v>
      </c>
      <c r="BK68" s="27">
        <f t="shared" si="31"/>
        <v>1.0520793856103476</v>
      </c>
      <c r="BL68" s="27">
        <f t="shared" si="31"/>
        <v>0</v>
      </c>
      <c r="BM68" s="27">
        <f t="shared" si="31"/>
        <v>1.0216041666666666</v>
      </c>
      <c r="BN68" s="27">
        <f t="shared" si="31"/>
        <v>1.0594967532959885</v>
      </c>
      <c r="BO68" s="27">
        <f t="shared" si="27"/>
        <v>1.0273140448166591</v>
      </c>
      <c r="BP68" s="27">
        <f t="shared" si="27"/>
        <v>1.3224875995569385</v>
      </c>
      <c r="BQ68" s="27">
        <f t="shared" si="27"/>
        <v>0.97087776274244464</v>
      </c>
      <c r="BR68" s="27">
        <f t="shared" si="27"/>
        <v>1.4000797082421588</v>
      </c>
      <c r="BS68" s="27">
        <f t="shared" si="27"/>
        <v>0.94273826086956525</v>
      </c>
      <c r="BT68" s="27">
        <f t="shared" si="27"/>
        <v>0.90505050505050499</v>
      </c>
      <c r="BU68" s="27">
        <f t="shared" si="27"/>
        <v>0.97170513775130307</v>
      </c>
      <c r="BW68" s="19">
        <v>460272.5</v>
      </c>
      <c r="BX68" s="19">
        <v>40741.1</v>
      </c>
      <c r="BY68" s="19">
        <v>7155.2</v>
      </c>
      <c r="BZ68" s="19">
        <v>-6.7</v>
      </c>
      <c r="CA68" s="19">
        <v>106.3</v>
      </c>
      <c r="CB68" s="19">
        <v>58890</v>
      </c>
      <c r="CC68" s="19">
        <v>1306.0999999999999</v>
      </c>
      <c r="CD68" s="19">
        <v>44543</v>
      </c>
      <c r="CE68" s="19">
        <v>30767.7</v>
      </c>
      <c r="CF68" s="19">
        <v>2941.2</v>
      </c>
      <c r="CG68" s="19">
        <v>229.3</v>
      </c>
      <c r="CH68" s="19">
        <v>169.5</v>
      </c>
      <c r="CI68" s="19">
        <v>4735.8</v>
      </c>
      <c r="CK68" s="19">
        <f t="shared" si="32"/>
        <v>463605.37142857141</v>
      </c>
      <c r="CL68" s="19">
        <f t="shared" si="32"/>
        <v>42003.729411764703</v>
      </c>
      <c r="CM68" s="19">
        <f t="shared" si="32"/>
        <v>13628.95744680851</v>
      </c>
      <c r="CN68" s="19">
        <f t="shared" si="32"/>
        <v>297.40000000000003</v>
      </c>
      <c r="CO68" s="19">
        <f t="shared" si="32"/>
        <v>320.48723404255321</v>
      </c>
      <c r="CP68" s="19">
        <f t="shared" si="32"/>
        <v>59229.528070175438</v>
      </c>
      <c r="CQ68" s="19">
        <f t="shared" si="32"/>
        <v>1533.75</v>
      </c>
      <c r="CR68" s="19">
        <f t="shared" si="28"/>
        <v>45229.25</v>
      </c>
      <c r="CS68" s="19">
        <f t="shared" si="28"/>
        <v>34430.050000000003</v>
      </c>
      <c r="CT68" s="19">
        <f t="shared" si="28"/>
        <v>3303.45</v>
      </c>
      <c r="CU68" s="19">
        <f t="shared" si="28"/>
        <v>2039.152380952381</v>
      </c>
      <c r="CV68" s="19">
        <f t="shared" si="28"/>
        <v>295.41111111111115</v>
      </c>
      <c r="CW68" s="19">
        <f t="shared" si="28"/>
        <v>5822.5</v>
      </c>
      <c r="CY68" s="19">
        <v>4008</v>
      </c>
      <c r="CZ68" s="19">
        <v>1382.5</v>
      </c>
      <c r="DA68" s="19">
        <v>6886</v>
      </c>
      <c r="DB68" s="19">
        <v>335.7</v>
      </c>
      <c r="DC68" s="19">
        <v>236</v>
      </c>
      <c r="DD68" s="19">
        <v>395.5</v>
      </c>
      <c r="DE68" s="19">
        <v>272.5</v>
      </c>
      <c r="DF68" s="19">
        <v>784.3</v>
      </c>
      <c r="DG68" s="19">
        <v>3871.7</v>
      </c>
      <c r="DH68" s="19">
        <v>428.7</v>
      </c>
      <c r="DI68" s="19">
        <v>1914.3</v>
      </c>
      <c r="DJ68" s="19">
        <v>162.80000000000001</v>
      </c>
      <c r="DK68" s="19">
        <v>1073.4000000000001</v>
      </c>
      <c r="DM68" s="19">
        <v>2432.6999999999998</v>
      </c>
      <c r="DN68" s="19">
        <v>1116.7</v>
      </c>
      <c r="DO68" s="19">
        <v>6005.3</v>
      </c>
      <c r="DP68" s="19">
        <v>272.5</v>
      </c>
      <c r="DQ68" s="19">
        <v>189.4</v>
      </c>
      <c r="DR68" s="19">
        <v>295.8</v>
      </c>
      <c r="DS68" s="19">
        <v>182.8</v>
      </c>
      <c r="DT68" s="19">
        <v>588.20000000000005</v>
      </c>
      <c r="DU68" s="19">
        <v>3453</v>
      </c>
      <c r="DV68" s="19">
        <v>295.8</v>
      </c>
      <c r="DW68" s="19">
        <v>1714.9</v>
      </c>
      <c r="DX68" s="19">
        <v>96.4</v>
      </c>
      <c r="DY68" s="19">
        <v>1100</v>
      </c>
      <c r="EA68" s="19">
        <f t="shared" si="33"/>
        <v>3332.8714285714286</v>
      </c>
      <c r="EB68" s="19">
        <f t="shared" si="33"/>
        <v>1262.629411764706</v>
      </c>
      <c r="EC68" s="19">
        <f t="shared" si="33"/>
        <v>6473.7574468085104</v>
      </c>
      <c r="ED68" s="19">
        <f t="shared" si="33"/>
        <v>304.10000000000002</v>
      </c>
      <c r="EE68" s="19">
        <f t="shared" si="33"/>
        <v>214.1872340425532</v>
      </c>
      <c r="EF68" s="19">
        <f t="shared" si="33"/>
        <v>339.52807017543859</v>
      </c>
      <c r="EG68" s="19">
        <f t="shared" si="33"/>
        <v>227.65</v>
      </c>
      <c r="EH68" s="19">
        <f t="shared" si="29"/>
        <v>686.25</v>
      </c>
      <c r="EI68" s="19">
        <f t="shared" si="29"/>
        <v>3662.35</v>
      </c>
      <c r="EJ68" s="19">
        <f t="shared" si="29"/>
        <v>362.25</v>
      </c>
      <c r="EK68" s="19">
        <f t="shared" si="29"/>
        <v>1809.8523809523811</v>
      </c>
      <c r="EL68" s="19">
        <f t="shared" si="29"/>
        <v>125.91111111111113</v>
      </c>
      <c r="EM68" s="19">
        <f t="shared" si="29"/>
        <v>1086.7</v>
      </c>
      <c r="EO68" s="26">
        <v>30.09</v>
      </c>
      <c r="EQ68" s="19">
        <v>10</v>
      </c>
      <c r="ER68" s="19">
        <v>30</v>
      </c>
      <c r="ES68" s="19">
        <v>20</v>
      </c>
      <c r="ET68" s="19">
        <v>50</v>
      </c>
      <c r="EU68" s="19">
        <v>30</v>
      </c>
      <c r="EV68" s="19">
        <v>30</v>
      </c>
      <c r="EW68" s="19">
        <v>30</v>
      </c>
      <c r="EX68" s="19">
        <v>30</v>
      </c>
      <c r="EY68" s="19">
        <v>20</v>
      </c>
      <c r="EZ68" s="19">
        <v>30</v>
      </c>
      <c r="FA68" s="19">
        <v>20</v>
      </c>
      <c r="FB68" s="19">
        <v>30</v>
      </c>
      <c r="FC68" s="19">
        <v>20</v>
      </c>
      <c r="FE68" s="25">
        <v>2.1</v>
      </c>
      <c r="FF68" s="25">
        <v>2.2999999999999998</v>
      </c>
      <c r="FG68" s="25">
        <v>2.2000000000000002</v>
      </c>
      <c r="FH68" s="25">
        <v>2.8</v>
      </c>
      <c r="FI68" s="25">
        <v>2.2000000000000002</v>
      </c>
      <c r="FJ68" s="25">
        <v>3.2</v>
      </c>
      <c r="FK68" s="25">
        <v>2.5</v>
      </c>
      <c r="FL68" s="25">
        <v>2.8</v>
      </c>
      <c r="FM68" s="25">
        <v>2.2000000000000002</v>
      </c>
      <c r="FN68" s="25">
        <v>2.8</v>
      </c>
      <c r="FO68" s="25">
        <v>2.2000000000000002</v>
      </c>
      <c r="FP68" s="25">
        <v>3.5</v>
      </c>
      <c r="FQ68" s="25">
        <v>2.2000000000000002</v>
      </c>
      <c r="FR68" s="25"/>
      <c r="FS68" s="25">
        <v>2.8</v>
      </c>
      <c r="FT68" s="25">
        <v>2.8</v>
      </c>
      <c r="FU68" s="25">
        <v>2.5</v>
      </c>
      <c r="FV68" s="25">
        <v>2.8</v>
      </c>
      <c r="FW68" s="25">
        <v>2.5</v>
      </c>
      <c r="FX68" s="25">
        <v>2.5</v>
      </c>
      <c r="FY68" s="25">
        <v>2.5</v>
      </c>
      <c r="FZ68" s="25">
        <v>2.8</v>
      </c>
      <c r="GA68" s="25">
        <v>2.2000000000000002</v>
      </c>
      <c r="GB68" s="25">
        <v>2.8</v>
      </c>
      <c r="GC68" s="25">
        <v>2</v>
      </c>
      <c r="GD68" s="25">
        <v>2.8</v>
      </c>
      <c r="GE68" s="25">
        <v>2.2000000000000002</v>
      </c>
      <c r="GG68" s="28">
        <v>560706</v>
      </c>
      <c r="GH68" s="28">
        <v>386426.8</v>
      </c>
      <c r="GI68" s="28">
        <v>1904278.9</v>
      </c>
      <c r="GJ68" s="28">
        <v>136666</v>
      </c>
      <c r="GK68" s="28">
        <v>151055.4</v>
      </c>
      <c r="GL68" s="28">
        <v>125939.4</v>
      </c>
      <c r="GM68" s="28">
        <v>48865.4</v>
      </c>
      <c r="GN68" s="28">
        <v>448639.5</v>
      </c>
      <c r="GO68" s="28">
        <v>568018.30000000005</v>
      </c>
      <c r="GP68" s="28">
        <v>50075.9</v>
      </c>
      <c r="GQ68" s="28">
        <v>296729</v>
      </c>
      <c r="GR68" s="28">
        <v>3095.5</v>
      </c>
      <c r="GS68" s="28">
        <v>35263.800000000003</v>
      </c>
      <c r="GU68" s="26">
        <v>25.21</v>
      </c>
      <c r="GV68" s="26">
        <v>19.399999999999999</v>
      </c>
      <c r="GW68" s="26">
        <v>59.19</v>
      </c>
      <c r="GX68" s="26">
        <v>41.39</v>
      </c>
      <c r="GY68" s="26">
        <v>56.02</v>
      </c>
      <c r="GZ68" s="26">
        <v>54.81</v>
      </c>
      <c r="HA68" s="26">
        <v>25.58</v>
      </c>
      <c r="HB68" s="26">
        <v>34.549999999999997</v>
      </c>
      <c r="HC68" s="26">
        <v>17.55</v>
      </c>
      <c r="HD68" s="26">
        <v>8.66</v>
      </c>
      <c r="HE68" s="26">
        <v>12.39</v>
      </c>
      <c r="HF68" s="26">
        <v>9.02</v>
      </c>
      <c r="HG68" s="26">
        <v>2</v>
      </c>
      <c r="HI68" s="27">
        <f t="shared" si="34"/>
        <v>2.1183730072106239E-2</v>
      </c>
      <c r="HJ68" s="27">
        <f t="shared" si="34"/>
        <v>9.6057356416023049E-3</v>
      </c>
      <c r="HK68" s="27">
        <f t="shared" si="34"/>
        <v>1.4389797038053445E-2</v>
      </c>
      <c r="HL68" s="27">
        <f t="shared" si="34"/>
        <v>0</v>
      </c>
      <c r="HM68" s="27">
        <f t="shared" si="34"/>
        <v>2.4760010662148203E-2</v>
      </c>
      <c r="HN68" s="27">
        <f t="shared" si="34"/>
        <v>3.794024981922501E-2</v>
      </c>
      <c r="HO68" s="27">
        <f t="shared" si="34"/>
        <v>3.6232697336043194E-2</v>
      </c>
      <c r="HP68" s="27">
        <f t="shared" si="30"/>
        <v>1.1913732986064135E-2</v>
      </c>
      <c r="HQ68" s="27">
        <f t="shared" si="30"/>
        <v>9.928175167614444E-3</v>
      </c>
      <c r="HR68" s="27">
        <f t="shared" si="30"/>
        <v>2.0578353256022284E-2</v>
      </c>
      <c r="HS68" s="27">
        <f t="shared" si="30"/>
        <v>9.1587073930308096E-3</v>
      </c>
      <c r="HT68" s="27">
        <f t="shared" si="30"/>
        <v>0.13214328648676218</v>
      </c>
      <c r="HU68" s="27">
        <f t="shared" si="30"/>
        <v>9.9357436840154922E-3</v>
      </c>
      <c r="HW68" s="27">
        <f t="shared" ref="HW68:HW131" si="38">2.1393*HI68</f>
        <v>4.5318353743256878E-2</v>
      </c>
      <c r="HX68" s="27">
        <f t="shared" ref="HX68:HX131" si="39">1.8895*HJ68</f>
        <v>1.8150037494807553E-2</v>
      </c>
      <c r="HY68" s="27">
        <f t="shared" ref="HY68:HY131" si="40">1.6685*HK68</f>
        <v>2.4009376357992173E-2</v>
      </c>
      <c r="HZ68" s="27">
        <f t="shared" ref="HZ68:HZ131" si="41">1.4616*HL68</f>
        <v>0</v>
      </c>
      <c r="IA68" s="27">
        <f t="shared" ref="IA68:IA131" si="42">1.4711*HM68</f>
        <v>3.642445168508622E-2</v>
      </c>
      <c r="IB68" s="27">
        <f t="shared" ref="IB68:IB131" si="43">1.2865*HN68</f>
        <v>4.8810131392432975E-2</v>
      </c>
      <c r="IC68" s="27">
        <f t="shared" ref="IC68:IC131" si="44">1.2912*HO68</f>
        <v>4.6783658800298972E-2</v>
      </c>
      <c r="ID68" s="27">
        <f t="shared" ref="ID68:ID131" si="45">1.6583*HP68</f>
        <v>1.9756543410790157E-2</v>
      </c>
      <c r="IE68" s="27">
        <f t="shared" ref="IE68:IE131" si="46">1.3992*HQ68</f>
        <v>1.3891502694526129E-2</v>
      </c>
      <c r="IF68" s="27">
        <f t="shared" ref="IF68:IF131" si="47">1.34797*HR68</f>
        <v>2.7739002838520356E-2</v>
      </c>
      <c r="IG68" s="27">
        <f t="shared" ref="IG68:IG131" si="48">1.2046*HS68</f>
        <v>1.1032578925644913E-2</v>
      </c>
      <c r="IH68" s="27"/>
      <c r="II68" s="27"/>
      <c r="IK68" s="27">
        <f t="shared" si="35"/>
        <v>2.7064723879956579E-3</v>
      </c>
      <c r="IL68" s="27">
        <f t="shared" si="35"/>
        <v>5.373666403132674E-3</v>
      </c>
      <c r="IM68" s="27">
        <f t="shared" si="35"/>
        <v>2.5543446059134924E-2</v>
      </c>
      <c r="IN68" s="27">
        <f t="shared" si="35"/>
        <v>-2.9843304975690876</v>
      </c>
      <c r="IO68" s="27">
        <f t="shared" si="35"/>
        <v>0.22894951995804003</v>
      </c>
      <c r="IP68" s="27">
        <f t="shared" si="35"/>
        <v>4.3621147289934561E-3</v>
      </c>
      <c r="IQ68" s="27">
        <f t="shared" si="35"/>
        <v>3.3820563968519984E-2</v>
      </c>
      <c r="IR68" s="27">
        <f t="shared" si="35"/>
        <v>5.0632395384332639E-3</v>
      </c>
      <c r="IS68" s="27">
        <f t="shared" si="35"/>
        <v>8.1770761844832517E-3</v>
      </c>
      <c r="IT68" s="27">
        <f t="shared" si="35"/>
        <v>2.1666171735601342E-2</v>
      </c>
      <c r="IU68" s="27">
        <f t="shared" si="35"/>
        <v>0.34877398038866386</v>
      </c>
      <c r="IV68" s="27">
        <f t="shared" si="35"/>
        <v>0.12745760668131911</v>
      </c>
      <c r="IW68" s="27">
        <f t="shared" si="35"/>
        <v>2.2625304732665642E-2</v>
      </c>
    </row>
    <row r="69" spans="1:257">
      <c r="A69" s="21">
        <v>67</v>
      </c>
      <c r="B69" s="19" t="s">
        <v>173</v>
      </c>
      <c r="C69" s="22" t="s">
        <v>174</v>
      </c>
      <c r="D69" s="19">
        <v>2</v>
      </c>
      <c r="E69" s="19">
        <v>2</v>
      </c>
      <c r="G69" s="23">
        <v>41218</v>
      </c>
      <c r="H69" s="24">
        <v>0.86627314814814815</v>
      </c>
      <c r="I69" s="24"/>
      <c r="J69" s="25">
        <v>29.23</v>
      </c>
      <c r="K69" s="25">
        <v>-46.08</v>
      </c>
      <c r="L69" s="25">
        <v>10.457000000000001</v>
      </c>
      <c r="M69" s="26"/>
      <c r="O69" s="26">
        <v>47.243045219999999</v>
      </c>
      <c r="P69" s="26">
        <v>4.3117477199999996</v>
      </c>
      <c r="Q69" s="26">
        <v>0.36373082000000001</v>
      </c>
      <c r="R69" s="26">
        <v>7.3078000000000006E-3</v>
      </c>
      <c r="S69" s="26">
        <v>6.0315509999999996E-2</v>
      </c>
      <c r="T69" s="26">
        <v>35.197353499999998</v>
      </c>
      <c r="U69" s="26">
        <v>1.0123243199999998</v>
      </c>
      <c r="V69" s="26">
        <v>7.67281529</v>
      </c>
      <c r="W69" s="26">
        <v>1.1375495999999998</v>
      </c>
      <c r="X69" s="26">
        <v>0.94357899999999995</v>
      </c>
      <c r="Y69" s="26">
        <v>4.8184400000000002E-3</v>
      </c>
      <c r="Z69" s="26">
        <v>0.496</v>
      </c>
      <c r="AA69" s="26">
        <v>0.245</v>
      </c>
      <c r="AB69" s="26">
        <f t="shared" ref="AB69:AB132" si="49">SUM(O69:AA69)</f>
        <v>98.695587220000007</v>
      </c>
      <c r="AC69" s="26">
        <f t="shared" ref="AC69:AC132" si="50">(15.9994/(2*18.9984))*Z69</f>
        <v>0.208851861209365</v>
      </c>
      <c r="AD69" s="26">
        <f t="shared" si="36"/>
        <v>5.5282076089041322E-2</v>
      </c>
      <c r="AE69" s="26">
        <f t="shared" si="37"/>
        <v>98.431453282701597</v>
      </c>
      <c r="AG69" s="25">
        <v>83.087000000000003</v>
      </c>
      <c r="AH69" s="25">
        <v>9.7460000000000004</v>
      </c>
      <c r="AI69" s="25">
        <v>0.3508</v>
      </c>
      <c r="AJ69" s="25">
        <v>1.1299999999999999E-2</v>
      </c>
      <c r="AK69" s="25">
        <v>7.1999999999999995E-2</v>
      </c>
      <c r="AL69" s="25">
        <v>47.152000000000001</v>
      </c>
      <c r="AM69" s="25">
        <v>2.9826000000000001</v>
      </c>
      <c r="AN69" s="25">
        <v>10.121</v>
      </c>
      <c r="AO69" s="25">
        <v>4.7724000000000002</v>
      </c>
      <c r="AP69" s="25">
        <v>5.7706</v>
      </c>
      <c r="AQ69" s="25">
        <v>3.73E-2</v>
      </c>
      <c r="AR69" s="25">
        <v>6.1139999999999999</v>
      </c>
      <c r="AS69" s="25">
        <v>12.5564</v>
      </c>
      <c r="AU69" s="26">
        <v>44.808100000000003</v>
      </c>
      <c r="AV69" s="26">
        <v>3.5718999999999999</v>
      </c>
      <c r="AW69" s="26">
        <v>0.34639999999999999</v>
      </c>
      <c r="AX69" s="26">
        <v>6.7999999999999996E-3</v>
      </c>
      <c r="AY69" s="26">
        <v>5.9299999999999999E-2</v>
      </c>
      <c r="AZ69" s="26">
        <v>33.246899999999997</v>
      </c>
      <c r="BA69" s="26">
        <v>0.98509999999999998</v>
      </c>
      <c r="BB69" s="26">
        <v>5.7983000000000002</v>
      </c>
      <c r="BC69" s="26">
        <v>1.1718999999999999</v>
      </c>
      <c r="BD69" s="26">
        <v>0.6734</v>
      </c>
      <c r="BE69" s="26">
        <v>5.5999999999999999E-3</v>
      </c>
      <c r="BF69" s="26">
        <v>0.55149999999999999</v>
      </c>
      <c r="BG69" s="26">
        <v>0.25109999999999999</v>
      </c>
      <c r="BI69" s="27">
        <f t="shared" si="31"/>
        <v>1.0543416306426738</v>
      </c>
      <c r="BJ69" s="27">
        <f t="shared" si="31"/>
        <v>1.2071300204373021</v>
      </c>
      <c r="BK69" s="27">
        <f t="shared" si="31"/>
        <v>1.0500312355658199</v>
      </c>
      <c r="BL69" s="27">
        <f t="shared" si="31"/>
        <v>1.0746764705882355</v>
      </c>
      <c r="BM69" s="27">
        <f t="shared" si="31"/>
        <v>1.0171249578414838</v>
      </c>
      <c r="BN69" s="27">
        <f t="shared" si="31"/>
        <v>1.0586657252255098</v>
      </c>
      <c r="BO69" s="27">
        <f t="shared" si="27"/>
        <v>1.0276360978580854</v>
      </c>
      <c r="BP69" s="27">
        <f t="shared" si="27"/>
        <v>1.3232870479278409</v>
      </c>
      <c r="BQ69" s="27">
        <f t="shared" si="27"/>
        <v>0.97068828398327489</v>
      </c>
      <c r="BR69" s="27">
        <f t="shared" si="27"/>
        <v>1.4012162162162161</v>
      </c>
      <c r="BS69" s="27">
        <f t="shared" si="27"/>
        <v>0.8604357142857143</v>
      </c>
      <c r="BT69" s="27">
        <f t="shared" si="27"/>
        <v>0.89936536718041704</v>
      </c>
      <c r="BU69" s="27">
        <f t="shared" si="27"/>
        <v>0.97570688968538433</v>
      </c>
      <c r="BW69" s="19">
        <v>465873.8</v>
      </c>
      <c r="BX69" s="19">
        <v>37664.400000000001</v>
      </c>
      <c r="BY69" s="19">
        <v>6681.1</v>
      </c>
      <c r="BZ69" s="19">
        <v>19.899999999999999</v>
      </c>
      <c r="CA69" s="19">
        <v>109.6</v>
      </c>
      <c r="CB69" s="19">
        <v>59382.1</v>
      </c>
      <c r="CC69" s="19">
        <v>1458.5</v>
      </c>
      <c r="CD69" s="19">
        <v>45408.6</v>
      </c>
      <c r="CE69" s="19">
        <v>27106.3</v>
      </c>
      <c r="CF69" s="19">
        <v>2890.4</v>
      </c>
      <c r="CG69" s="19">
        <v>109.6</v>
      </c>
      <c r="CH69" s="19">
        <v>189.4</v>
      </c>
      <c r="CI69" s="19">
        <v>4428.6000000000004</v>
      </c>
      <c r="CK69" s="19">
        <f t="shared" si="32"/>
        <v>469205.58571428573</v>
      </c>
      <c r="CL69" s="19">
        <f t="shared" si="32"/>
        <v>38893.613725490199</v>
      </c>
      <c r="CM69" s="19">
        <f t="shared" si="32"/>
        <v>13197.882978723404</v>
      </c>
      <c r="CN69" s="19">
        <f t="shared" si="32"/>
        <v>348.79999999999995</v>
      </c>
      <c r="CO69" s="19">
        <f t="shared" si="32"/>
        <v>320.07021276595742</v>
      </c>
      <c r="CP69" s="19">
        <f t="shared" si="32"/>
        <v>59741.985964912281</v>
      </c>
      <c r="CQ69" s="19">
        <f t="shared" si="32"/>
        <v>1676.15</v>
      </c>
      <c r="CR69" s="19">
        <f t="shared" si="28"/>
        <v>46079.7</v>
      </c>
      <c r="CS69" s="19">
        <f t="shared" si="28"/>
        <v>31076.399999999998</v>
      </c>
      <c r="CT69" s="19">
        <f t="shared" si="28"/>
        <v>3219.3</v>
      </c>
      <c r="CU69" s="19">
        <f t="shared" si="28"/>
        <v>1950.9190476190474</v>
      </c>
      <c r="CV69" s="19">
        <f t="shared" si="28"/>
        <v>293.12222222222221</v>
      </c>
      <c r="CW69" s="19">
        <f t="shared" si="28"/>
        <v>5516.6500000000005</v>
      </c>
      <c r="CY69" s="19">
        <v>3966.8</v>
      </c>
      <c r="CZ69" s="19">
        <v>1335.6</v>
      </c>
      <c r="DA69" s="19">
        <v>6641.2</v>
      </c>
      <c r="DB69" s="19">
        <v>315.60000000000002</v>
      </c>
      <c r="DC69" s="19">
        <v>202.7</v>
      </c>
      <c r="DD69" s="19">
        <v>365.5</v>
      </c>
      <c r="DE69" s="19">
        <v>232.6</v>
      </c>
      <c r="DF69" s="19">
        <v>820.6</v>
      </c>
      <c r="DG69" s="19">
        <v>4249.2</v>
      </c>
      <c r="DH69" s="19">
        <v>378.7</v>
      </c>
      <c r="DI69" s="19">
        <v>1897</v>
      </c>
      <c r="DJ69" s="19">
        <v>113</v>
      </c>
      <c r="DK69" s="19">
        <v>1149.5</v>
      </c>
      <c r="DM69" s="19">
        <v>2485.1</v>
      </c>
      <c r="DN69" s="19">
        <v>1099.7</v>
      </c>
      <c r="DO69" s="19">
        <v>6375.4</v>
      </c>
      <c r="DP69" s="19">
        <v>342.2</v>
      </c>
      <c r="DQ69" s="19">
        <v>219.3</v>
      </c>
      <c r="DR69" s="19">
        <v>355.5</v>
      </c>
      <c r="DS69" s="19">
        <v>202.7</v>
      </c>
      <c r="DT69" s="19">
        <v>521.6</v>
      </c>
      <c r="DU69" s="19">
        <v>3691</v>
      </c>
      <c r="DV69" s="19">
        <v>279.10000000000002</v>
      </c>
      <c r="DW69" s="19">
        <v>1790.7</v>
      </c>
      <c r="DX69" s="19">
        <v>96.3</v>
      </c>
      <c r="DY69" s="19">
        <v>1026.5999999999999</v>
      </c>
      <c r="EA69" s="19">
        <f t="shared" si="33"/>
        <v>3331.7857142857142</v>
      </c>
      <c r="EB69" s="19">
        <f t="shared" si="33"/>
        <v>1229.2137254901961</v>
      </c>
      <c r="EC69" s="19">
        <f t="shared" si="33"/>
        <v>6516.7829787234041</v>
      </c>
      <c r="ED69" s="19">
        <f t="shared" si="33"/>
        <v>328.9</v>
      </c>
      <c r="EE69" s="19">
        <f t="shared" si="33"/>
        <v>210.47021276595746</v>
      </c>
      <c r="EF69" s="19">
        <f t="shared" si="33"/>
        <v>359.88596491228071</v>
      </c>
      <c r="EG69" s="19">
        <f t="shared" si="33"/>
        <v>217.64999999999998</v>
      </c>
      <c r="EH69" s="19">
        <f t="shared" si="29"/>
        <v>671.1</v>
      </c>
      <c r="EI69" s="19">
        <f t="shared" si="29"/>
        <v>3970.1</v>
      </c>
      <c r="EJ69" s="19">
        <f t="shared" si="29"/>
        <v>328.9</v>
      </c>
      <c r="EK69" s="19">
        <f t="shared" si="29"/>
        <v>1841.3190476190475</v>
      </c>
      <c r="EL69" s="19">
        <f t="shared" si="29"/>
        <v>103.72222222222221</v>
      </c>
      <c r="EM69" s="19">
        <f t="shared" si="29"/>
        <v>1088.05</v>
      </c>
      <c r="EO69" s="26">
        <v>30.1</v>
      </c>
      <c r="EQ69" s="19">
        <v>10</v>
      </c>
      <c r="ER69" s="19">
        <v>30</v>
      </c>
      <c r="ES69" s="19">
        <v>20</v>
      </c>
      <c r="ET69" s="19">
        <v>50</v>
      </c>
      <c r="EU69" s="19">
        <v>30</v>
      </c>
      <c r="EV69" s="19">
        <v>30</v>
      </c>
      <c r="EW69" s="19">
        <v>30</v>
      </c>
      <c r="EX69" s="19">
        <v>30</v>
      </c>
      <c r="EY69" s="19">
        <v>20</v>
      </c>
      <c r="EZ69" s="19">
        <v>30</v>
      </c>
      <c r="FA69" s="19">
        <v>20</v>
      </c>
      <c r="FB69" s="19">
        <v>30</v>
      </c>
      <c r="FC69" s="19">
        <v>20</v>
      </c>
      <c r="FE69" s="25">
        <v>2.1</v>
      </c>
      <c r="FF69" s="25">
        <v>2.2999999999999998</v>
      </c>
      <c r="FG69" s="25">
        <v>2.2000000000000002</v>
      </c>
      <c r="FH69" s="25">
        <v>2.8</v>
      </c>
      <c r="FI69" s="25">
        <v>2.2000000000000002</v>
      </c>
      <c r="FJ69" s="25">
        <v>3.2</v>
      </c>
      <c r="FK69" s="25">
        <v>2.5</v>
      </c>
      <c r="FL69" s="25">
        <v>2.8</v>
      </c>
      <c r="FM69" s="25">
        <v>2.2000000000000002</v>
      </c>
      <c r="FN69" s="25">
        <v>2.8</v>
      </c>
      <c r="FO69" s="25">
        <v>2.2000000000000002</v>
      </c>
      <c r="FP69" s="25">
        <v>3.5</v>
      </c>
      <c r="FQ69" s="25">
        <v>2.2000000000000002</v>
      </c>
      <c r="FR69" s="25"/>
      <c r="FS69" s="25">
        <v>2.8</v>
      </c>
      <c r="FT69" s="25">
        <v>2.8</v>
      </c>
      <c r="FU69" s="25">
        <v>2.5</v>
      </c>
      <c r="FV69" s="25">
        <v>2.8</v>
      </c>
      <c r="FW69" s="25">
        <v>2.5</v>
      </c>
      <c r="FX69" s="25">
        <v>2.5</v>
      </c>
      <c r="FY69" s="25">
        <v>2.5</v>
      </c>
      <c r="FZ69" s="25">
        <v>2.8</v>
      </c>
      <c r="GA69" s="25">
        <v>2.2000000000000002</v>
      </c>
      <c r="GB69" s="25">
        <v>2.8</v>
      </c>
      <c r="GC69" s="25">
        <v>2</v>
      </c>
      <c r="GD69" s="25">
        <v>2.8</v>
      </c>
      <c r="GE69" s="25">
        <v>2.2000000000000002</v>
      </c>
      <c r="GG69" s="28">
        <v>560706</v>
      </c>
      <c r="GH69" s="28">
        <v>386426.8</v>
      </c>
      <c r="GI69" s="28">
        <v>1904278.9</v>
      </c>
      <c r="GJ69" s="28">
        <v>136666</v>
      </c>
      <c r="GK69" s="28">
        <v>151055.4</v>
      </c>
      <c r="GL69" s="28">
        <v>125939.4</v>
      </c>
      <c r="GM69" s="28">
        <v>48865.4</v>
      </c>
      <c r="GN69" s="28">
        <v>448639.5</v>
      </c>
      <c r="GO69" s="28">
        <v>568018.30000000005</v>
      </c>
      <c r="GP69" s="28">
        <v>50075.9</v>
      </c>
      <c r="GQ69" s="28">
        <v>296729</v>
      </c>
      <c r="GR69" s="28">
        <v>3095.5</v>
      </c>
      <c r="GS69" s="28">
        <v>35263.800000000003</v>
      </c>
      <c r="GU69" s="26">
        <v>25.21</v>
      </c>
      <c r="GV69" s="26">
        <v>19.399999999999999</v>
      </c>
      <c r="GW69" s="26">
        <v>59.19</v>
      </c>
      <c r="GX69" s="26">
        <v>41.39</v>
      </c>
      <c r="GY69" s="26">
        <v>56.02</v>
      </c>
      <c r="GZ69" s="26">
        <v>54.81</v>
      </c>
      <c r="HA69" s="26">
        <v>25.58</v>
      </c>
      <c r="HB69" s="26">
        <v>34.549999999999997</v>
      </c>
      <c r="HC69" s="26">
        <v>17.55</v>
      </c>
      <c r="HD69" s="26">
        <v>8.66</v>
      </c>
      <c r="HE69" s="26">
        <v>12.39</v>
      </c>
      <c r="HF69" s="26">
        <v>9.02</v>
      </c>
      <c r="HG69" s="26">
        <v>2</v>
      </c>
      <c r="HI69" s="27">
        <f t="shared" si="34"/>
        <v>2.1159750028408746E-2</v>
      </c>
      <c r="HJ69" s="27">
        <f t="shared" si="34"/>
        <v>9.4862511805497186E-3</v>
      </c>
      <c r="HK69" s="27">
        <f t="shared" si="34"/>
        <v>1.4407035924882908E-2</v>
      </c>
      <c r="HL69" s="27">
        <f t="shared" si="34"/>
        <v>2.0413272007798314E-2</v>
      </c>
      <c r="HM69" s="27">
        <f t="shared" si="34"/>
        <v>2.443255345841672E-2</v>
      </c>
      <c r="HN69" s="27">
        <f t="shared" si="34"/>
        <v>3.9024007588361165E-2</v>
      </c>
      <c r="HO69" s="27">
        <f t="shared" si="34"/>
        <v>3.5433181309724483E-2</v>
      </c>
      <c r="HP69" s="27">
        <f t="shared" si="30"/>
        <v>1.1786655829317516E-2</v>
      </c>
      <c r="HQ69" s="27">
        <f t="shared" si="30"/>
        <v>1.0333163728698217E-2</v>
      </c>
      <c r="HR69" s="27">
        <f t="shared" si="30"/>
        <v>1.9620885229253399E-2</v>
      </c>
      <c r="HS69" s="27">
        <f t="shared" si="30"/>
        <v>8.4300911733582937E-3</v>
      </c>
      <c r="HT69" s="27">
        <f t="shared" si="30"/>
        <v>0.11916265549077834</v>
      </c>
      <c r="HU69" s="27">
        <f t="shared" si="30"/>
        <v>9.9811984655202007E-3</v>
      </c>
      <c r="HW69" s="27">
        <f t="shared" si="38"/>
        <v>4.5267053235774832E-2</v>
      </c>
      <c r="HX69" s="27">
        <f t="shared" si="39"/>
        <v>1.7924271605648693E-2</v>
      </c>
      <c r="HY69" s="27">
        <f t="shared" si="40"/>
        <v>2.4038139440667135E-2</v>
      </c>
      <c r="HZ69" s="27">
        <f t="shared" si="41"/>
        <v>2.9836038366598015E-2</v>
      </c>
      <c r="IA69" s="27">
        <f t="shared" si="42"/>
        <v>3.5942729392676842E-2</v>
      </c>
      <c r="IB69" s="27">
        <f t="shared" si="43"/>
        <v>5.020438576242664E-2</v>
      </c>
      <c r="IC69" s="27">
        <f t="shared" si="44"/>
        <v>4.5751323707116251E-2</v>
      </c>
      <c r="ID69" s="27">
        <f t="shared" si="45"/>
        <v>1.9545811361757238E-2</v>
      </c>
      <c r="IE69" s="27">
        <f t="shared" si="46"/>
        <v>1.4458162689194545E-2</v>
      </c>
      <c r="IF69" s="27">
        <f t="shared" si="47"/>
        <v>2.64483646624767E-2</v>
      </c>
      <c r="IG69" s="27">
        <f t="shared" si="48"/>
        <v>1.01548878274274E-2</v>
      </c>
      <c r="IH69" s="27"/>
      <c r="II69" s="27"/>
      <c r="IK69" s="27">
        <f t="shared" si="35"/>
        <v>2.6894690178564974E-3</v>
      </c>
      <c r="IL69" s="27">
        <f t="shared" si="35"/>
        <v>5.5965557773156697E-3</v>
      </c>
      <c r="IM69" s="27">
        <f t="shared" si="35"/>
        <v>2.7086225742443407E-2</v>
      </c>
      <c r="IN69" s="27">
        <f t="shared" si="35"/>
        <v>1.0663442131248118</v>
      </c>
      <c r="IO69" s="27">
        <f t="shared" si="35"/>
        <v>0.22115909870982323</v>
      </c>
      <c r="IP69" s="27">
        <f t="shared" si="35"/>
        <v>4.3445477237727759E-3</v>
      </c>
      <c r="IQ69" s="27">
        <f t="shared" si="35"/>
        <v>3.1399067286820313E-2</v>
      </c>
      <c r="IR69" s="27">
        <f t="shared" si="35"/>
        <v>5.0108630803993286E-3</v>
      </c>
      <c r="IS69" s="27">
        <f t="shared" si="35"/>
        <v>8.901308235680359E-3</v>
      </c>
      <c r="IT69" s="27">
        <f t="shared" si="35"/>
        <v>2.1687136955101504E-2</v>
      </c>
      <c r="IU69" s="27">
        <f t="shared" si="35"/>
        <v>0.72416744728228244</v>
      </c>
      <c r="IV69" s="27">
        <f t="shared" si="35"/>
        <v>0.11068437130962586</v>
      </c>
      <c r="IW69" s="27">
        <f t="shared" si="35"/>
        <v>2.365167194313323E-2</v>
      </c>
    </row>
    <row r="70" spans="1:257">
      <c r="A70" s="21">
        <v>68</v>
      </c>
      <c r="B70" s="19" t="s">
        <v>173</v>
      </c>
      <c r="C70" s="22" t="s">
        <v>174</v>
      </c>
      <c r="D70" s="19">
        <v>2</v>
      </c>
      <c r="E70" s="19">
        <v>3</v>
      </c>
      <c r="G70" s="23">
        <v>41218</v>
      </c>
      <c r="H70" s="24">
        <v>0.8692939814814814</v>
      </c>
      <c r="I70" s="24"/>
      <c r="J70" s="25">
        <v>29.231999999999999</v>
      </c>
      <c r="K70" s="25">
        <v>-46.075000000000003</v>
      </c>
      <c r="L70" s="25">
        <v>10.457000000000001</v>
      </c>
      <c r="M70" s="26"/>
      <c r="O70" s="26">
        <v>47.812109659999997</v>
      </c>
      <c r="P70" s="26">
        <v>3.6334315799999999</v>
      </c>
      <c r="Q70" s="26">
        <v>0.29865970999999997</v>
      </c>
      <c r="R70" s="26">
        <v>2.9231200000000004E-3</v>
      </c>
      <c r="S70" s="26">
        <v>5.7373289999999993E-2</v>
      </c>
      <c r="T70" s="26">
        <v>35.527984000000004</v>
      </c>
      <c r="U70" s="26">
        <v>0.90644345999999998</v>
      </c>
      <c r="V70" s="26">
        <v>7.8187430499999993</v>
      </c>
      <c r="W70" s="26">
        <v>0.96264959999999988</v>
      </c>
      <c r="X70" s="26">
        <v>0.76564695999999999</v>
      </c>
      <c r="Y70" s="26">
        <v>9.6368800000000004E-3</v>
      </c>
      <c r="Z70" s="26">
        <v>0.41200000000000003</v>
      </c>
      <c r="AA70" s="26">
        <v>0.22</v>
      </c>
      <c r="AB70" s="26">
        <f t="shared" si="49"/>
        <v>98.427601310000014</v>
      </c>
      <c r="AC70" s="26">
        <f t="shared" si="50"/>
        <v>0.17348178794003707</v>
      </c>
      <c r="AD70" s="26">
        <f t="shared" si="36"/>
        <v>4.9641047916690169E-2</v>
      </c>
      <c r="AE70" s="26">
        <f t="shared" si="37"/>
        <v>98.204478474143286</v>
      </c>
      <c r="AG70" s="25">
        <v>84.247</v>
      </c>
      <c r="AH70" s="25">
        <v>8.2040000000000006</v>
      </c>
      <c r="AI70" s="25">
        <v>0.28839999999999999</v>
      </c>
      <c r="AJ70" s="25">
        <v>5.5999999999999999E-3</v>
      </c>
      <c r="AK70" s="25">
        <v>6.88E-2</v>
      </c>
      <c r="AL70" s="25">
        <v>47.588999999999999</v>
      </c>
      <c r="AM70" s="25">
        <v>2.6720999999999999</v>
      </c>
      <c r="AN70" s="25">
        <v>10.308</v>
      </c>
      <c r="AO70" s="25">
        <v>4.0377000000000001</v>
      </c>
      <c r="AP70" s="25">
        <v>4.6691000000000003</v>
      </c>
      <c r="AQ70" s="25">
        <v>6.7699999999999996E-2</v>
      </c>
      <c r="AR70" s="25">
        <v>5.0884</v>
      </c>
      <c r="AS70" s="25">
        <v>11.317</v>
      </c>
      <c r="AU70" s="26">
        <v>45.433700000000002</v>
      </c>
      <c r="AV70" s="26">
        <v>3.0068000000000001</v>
      </c>
      <c r="AW70" s="26">
        <v>0.2848</v>
      </c>
      <c r="AX70" s="26">
        <v>3.3999999999999998E-3</v>
      </c>
      <c r="AY70" s="26">
        <v>5.67E-2</v>
      </c>
      <c r="AZ70" s="26">
        <v>33.555</v>
      </c>
      <c r="BA70" s="26">
        <v>0.88260000000000005</v>
      </c>
      <c r="BB70" s="26">
        <v>5.9054000000000002</v>
      </c>
      <c r="BC70" s="26">
        <v>0.99150000000000005</v>
      </c>
      <c r="BD70" s="26">
        <v>0.54490000000000005</v>
      </c>
      <c r="BE70" s="26">
        <v>1.01E-2</v>
      </c>
      <c r="BF70" s="26">
        <v>0.45900000000000002</v>
      </c>
      <c r="BG70" s="26">
        <v>0.2263</v>
      </c>
      <c r="BI70" s="27">
        <f t="shared" si="31"/>
        <v>1.0523490197804712</v>
      </c>
      <c r="BJ70" s="27">
        <f t="shared" si="31"/>
        <v>1.2084048090993746</v>
      </c>
      <c r="BK70" s="27">
        <f t="shared" si="31"/>
        <v>1.0486647120786516</v>
      </c>
      <c r="BL70" s="27">
        <f t="shared" si="31"/>
        <v>0.85974117647058845</v>
      </c>
      <c r="BM70" s="27">
        <f t="shared" si="31"/>
        <v>1.0118746031746031</v>
      </c>
      <c r="BN70" s="27">
        <f t="shared" si="31"/>
        <v>1.0587985099091046</v>
      </c>
      <c r="BO70" s="27">
        <f t="shared" si="27"/>
        <v>1.0270150237933378</v>
      </c>
      <c r="BP70" s="27">
        <f t="shared" si="27"/>
        <v>1.3239988908456666</v>
      </c>
      <c r="BQ70" s="27">
        <f t="shared" si="27"/>
        <v>0.97090226928895595</v>
      </c>
      <c r="BR70" s="27">
        <f t="shared" si="27"/>
        <v>1.4051146265369792</v>
      </c>
      <c r="BS70" s="27">
        <f t="shared" si="27"/>
        <v>0.95414653465346544</v>
      </c>
      <c r="BT70" s="27">
        <f t="shared" si="27"/>
        <v>0.89760348583878002</v>
      </c>
      <c r="BU70" s="27">
        <f t="shared" si="27"/>
        <v>0.97216084843128592</v>
      </c>
      <c r="BW70" s="19">
        <v>472375.4</v>
      </c>
      <c r="BX70" s="19">
        <v>31701</v>
      </c>
      <c r="BY70" s="19">
        <v>5491.7</v>
      </c>
      <c r="BZ70" s="19">
        <v>13.3</v>
      </c>
      <c r="CA70" s="19">
        <v>106.3</v>
      </c>
      <c r="CB70" s="19">
        <v>59933.599999999999</v>
      </c>
      <c r="CC70" s="19">
        <v>1305.7</v>
      </c>
      <c r="CD70" s="19">
        <v>46245.9</v>
      </c>
      <c r="CE70" s="19">
        <v>22933.599999999999</v>
      </c>
      <c r="CF70" s="19">
        <v>2338.9</v>
      </c>
      <c r="CG70" s="19">
        <v>199.3</v>
      </c>
      <c r="CH70" s="19">
        <v>156.1</v>
      </c>
      <c r="CI70" s="19">
        <v>3990</v>
      </c>
      <c r="CK70" s="19">
        <f t="shared" si="32"/>
        <v>475969.11428571428</v>
      </c>
      <c r="CL70" s="19">
        <f t="shared" si="32"/>
        <v>32868.880392156861</v>
      </c>
      <c r="CM70" s="19">
        <f t="shared" si="32"/>
        <v>11960.846808510638</v>
      </c>
      <c r="CN70" s="19">
        <f t="shared" si="32"/>
        <v>314</v>
      </c>
      <c r="CO70" s="19">
        <f t="shared" si="32"/>
        <v>287.45531914893616</v>
      </c>
      <c r="CP70" s="19">
        <f t="shared" si="32"/>
        <v>60266.328070175434</v>
      </c>
      <c r="CQ70" s="19">
        <f t="shared" si="32"/>
        <v>1525</v>
      </c>
      <c r="CR70" s="19">
        <f t="shared" si="28"/>
        <v>46927</v>
      </c>
      <c r="CS70" s="19">
        <f t="shared" si="28"/>
        <v>26632.949999999997</v>
      </c>
      <c r="CT70" s="19">
        <f t="shared" si="28"/>
        <v>2647.85</v>
      </c>
      <c r="CU70" s="19">
        <f t="shared" si="28"/>
        <v>1931.952380952381</v>
      </c>
      <c r="CV70" s="19">
        <f t="shared" si="28"/>
        <v>288.63333333333333</v>
      </c>
      <c r="CW70" s="19">
        <f t="shared" si="28"/>
        <v>5044.8</v>
      </c>
      <c r="CY70" s="19">
        <v>4225.8999999999996</v>
      </c>
      <c r="CZ70" s="19">
        <v>1275.8</v>
      </c>
      <c r="DA70" s="19">
        <v>6893.7</v>
      </c>
      <c r="DB70" s="19">
        <v>352.2</v>
      </c>
      <c r="DC70" s="19">
        <v>182.7</v>
      </c>
      <c r="DD70" s="19">
        <v>388.7</v>
      </c>
      <c r="DE70" s="19">
        <v>235.9</v>
      </c>
      <c r="DF70" s="19">
        <v>847.2</v>
      </c>
      <c r="DG70" s="19">
        <v>3940.2</v>
      </c>
      <c r="DH70" s="19">
        <v>328.9</v>
      </c>
      <c r="DI70" s="19">
        <v>1986.7</v>
      </c>
      <c r="DJ70" s="19">
        <v>136.19999999999999</v>
      </c>
      <c r="DK70" s="19">
        <v>1096.3</v>
      </c>
      <c r="DM70" s="19">
        <v>2750.8</v>
      </c>
      <c r="DN70" s="19">
        <v>1036.5</v>
      </c>
      <c r="DO70" s="19">
        <v>5986.7</v>
      </c>
      <c r="DP70" s="19">
        <v>249.2</v>
      </c>
      <c r="DQ70" s="19">
        <v>179.4</v>
      </c>
      <c r="DR70" s="19">
        <v>289</v>
      </c>
      <c r="DS70" s="19">
        <v>202.7</v>
      </c>
      <c r="DT70" s="19">
        <v>515</v>
      </c>
      <c r="DU70" s="19">
        <v>3458.5</v>
      </c>
      <c r="DV70" s="19">
        <v>289</v>
      </c>
      <c r="DW70" s="19">
        <v>1501.7</v>
      </c>
      <c r="DX70" s="19">
        <v>129.6</v>
      </c>
      <c r="DY70" s="19">
        <v>1013.3</v>
      </c>
      <c r="EA70" s="19">
        <f t="shared" si="33"/>
        <v>3593.7142857142853</v>
      </c>
      <c r="EB70" s="19">
        <f t="shared" si="33"/>
        <v>1167.8803921568629</v>
      </c>
      <c r="EC70" s="19">
        <f t="shared" si="33"/>
        <v>6469.146808510638</v>
      </c>
      <c r="ED70" s="19">
        <f t="shared" si="33"/>
        <v>300.7</v>
      </c>
      <c r="EE70" s="19">
        <f t="shared" si="33"/>
        <v>181.15531914893617</v>
      </c>
      <c r="EF70" s="19">
        <f t="shared" si="33"/>
        <v>332.72807017543857</v>
      </c>
      <c r="EG70" s="19">
        <f t="shared" si="33"/>
        <v>219.3</v>
      </c>
      <c r="EH70" s="19">
        <f t="shared" si="29"/>
        <v>681.1</v>
      </c>
      <c r="EI70" s="19">
        <f t="shared" si="29"/>
        <v>3699.35</v>
      </c>
      <c r="EJ70" s="19">
        <f t="shared" si="29"/>
        <v>308.95</v>
      </c>
      <c r="EK70" s="19">
        <f t="shared" si="29"/>
        <v>1732.652380952381</v>
      </c>
      <c r="EL70" s="19">
        <f t="shared" si="29"/>
        <v>132.53333333333333</v>
      </c>
      <c r="EM70" s="19">
        <f t="shared" si="29"/>
        <v>1054.8</v>
      </c>
      <c r="EO70" s="26">
        <v>30.1</v>
      </c>
      <c r="EQ70" s="19">
        <v>10</v>
      </c>
      <c r="ER70" s="19">
        <v>30</v>
      </c>
      <c r="ES70" s="19">
        <v>20</v>
      </c>
      <c r="ET70" s="19">
        <v>50</v>
      </c>
      <c r="EU70" s="19">
        <v>30</v>
      </c>
      <c r="EV70" s="19">
        <v>30</v>
      </c>
      <c r="EW70" s="19">
        <v>30</v>
      </c>
      <c r="EX70" s="19">
        <v>30</v>
      </c>
      <c r="EY70" s="19">
        <v>20</v>
      </c>
      <c r="EZ70" s="19">
        <v>30</v>
      </c>
      <c r="FA70" s="19">
        <v>20</v>
      </c>
      <c r="FB70" s="19">
        <v>30</v>
      </c>
      <c r="FC70" s="19">
        <v>20</v>
      </c>
      <c r="FE70" s="25">
        <v>2.1</v>
      </c>
      <c r="FF70" s="25">
        <v>2.2999999999999998</v>
      </c>
      <c r="FG70" s="25">
        <v>2.2000000000000002</v>
      </c>
      <c r="FH70" s="25">
        <v>2.8</v>
      </c>
      <c r="FI70" s="25">
        <v>2.2000000000000002</v>
      </c>
      <c r="FJ70" s="25">
        <v>3.2</v>
      </c>
      <c r="FK70" s="25">
        <v>2.5</v>
      </c>
      <c r="FL70" s="25">
        <v>2.8</v>
      </c>
      <c r="FM70" s="25">
        <v>2.2000000000000002</v>
      </c>
      <c r="FN70" s="25">
        <v>2.8</v>
      </c>
      <c r="FO70" s="25">
        <v>2.2000000000000002</v>
      </c>
      <c r="FP70" s="25">
        <v>3.5</v>
      </c>
      <c r="FQ70" s="25">
        <v>2.2000000000000002</v>
      </c>
      <c r="FR70" s="25"/>
      <c r="FS70" s="25">
        <v>2.8</v>
      </c>
      <c r="FT70" s="25">
        <v>2.8</v>
      </c>
      <c r="FU70" s="25">
        <v>2.5</v>
      </c>
      <c r="FV70" s="25">
        <v>2.8</v>
      </c>
      <c r="FW70" s="25">
        <v>2.5</v>
      </c>
      <c r="FX70" s="25">
        <v>2.5</v>
      </c>
      <c r="FY70" s="25">
        <v>2.5</v>
      </c>
      <c r="FZ70" s="25">
        <v>2.8</v>
      </c>
      <c r="GA70" s="25">
        <v>2.2000000000000002</v>
      </c>
      <c r="GB70" s="25">
        <v>2.8</v>
      </c>
      <c r="GC70" s="25">
        <v>2</v>
      </c>
      <c r="GD70" s="25">
        <v>2.8</v>
      </c>
      <c r="GE70" s="25">
        <v>2.2000000000000002</v>
      </c>
      <c r="GG70" s="28">
        <v>560706</v>
      </c>
      <c r="GH70" s="28">
        <v>386426.8</v>
      </c>
      <c r="GI70" s="28">
        <v>1904278.9</v>
      </c>
      <c r="GJ70" s="28">
        <v>136666</v>
      </c>
      <c r="GK70" s="28">
        <v>151055.4</v>
      </c>
      <c r="GL70" s="28">
        <v>125939.4</v>
      </c>
      <c r="GM70" s="28">
        <v>48865.4</v>
      </c>
      <c r="GN70" s="28">
        <v>448639.5</v>
      </c>
      <c r="GO70" s="28">
        <v>568018.30000000005</v>
      </c>
      <c r="GP70" s="28">
        <v>50075.9</v>
      </c>
      <c r="GQ70" s="28">
        <v>296729</v>
      </c>
      <c r="GR70" s="28">
        <v>3095.5</v>
      </c>
      <c r="GS70" s="28">
        <v>35263.800000000003</v>
      </c>
      <c r="GU70" s="26">
        <v>25.21</v>
      </c>
      <c r="GV70" s="26">
        <v>19.399999999999999</v>
      </c>
      <c r="GW70" s="26">
        <v>59.19</v>
      </c>
      <c r="GX70" s="26">
        <v>41.39</v>
      </c>
      <c r="GY70" s="26">
        <v>56.02</v>
      </c>
      <c r="GZ70" s="26">
        <v>54.81</v>
      </c>
      <c r="HA70" s="26">
        <v>25.58</v>
      </c>
      <c r="HB70" s="26">
        <v>34.549999999999997</v>
      </c>
      <c r="HC70" s="26">
        <v>17.55</v>
      </c>
      <c r="HD70" s="26">
        <v>8.66</v>
      </c>
      <c r="HE70" s="26">
        <v>12.39</v>
      </c>
      <c r="HF70" s="26">
        <v>9.02</v>
      </c>
      <c r="HG70" s="26">
        <v>2</v>
      </c>
      <c r="HI70" s="27">
        <f t="shared" si="34"/>
        <v>2.1934221301873592E-2</v>
      </c>
      <c r="HJ70" s="27">
        <f t="shared" si="34"/>
        <v>9.2563229209001296E-3</v>
      </c>
      <c r="HK70" s="27">
        <f t="shared" si="34"/>
        <v>1.4335602462466129E-2</v>
      </c>
      <c r="HL70" s="27">
        <f t="shared" si="34"/>
        <v>1.5614834548664875E-2</v>
      </c>
      <c r="HM70" s="27">
        <f t="shared" si="34"/>
        <v>2.2550255538483437E-2</v>
      </c>
      <c r="HN70" s="27">
        <f t="shared" si="34"/>
        <v>3.7527410817476584E-2</v>
      </c>
      <c r="HO70" s="27">
        <f t="shared" si="34"/>
        <v>3.5545740989144439E-2</v>
      </c>
      <c r="HP70" s="27">
        <f t="shared" si="30"/>
        <v>1.1880534576290212E-2</v>
      </c>
      <c r="HQ70" s="27">
        <f t="shared" si="30"/>
        <v>9.9767945129399065E-3</v>
      </c>
      <c r="HR70" s="27">
        <f t="shared" si="30"/>
        <v>1.9069414563744093E-2</v>
      </c>
      <c r="HS70" s="27">
        <f t="shared" si="30"/>
        <v>9.0681796946730595E-3</v>
      </c>
      <c r="HT70" s="27">
        <f t="shared" si="30"/>
        <v>0.13443588099859471</v>
      </c>
      <c r="HU70" s="27">
        <f t="shared" si="30"/>
        <v>9.7917897633083371E-3</v>
      </c>
      <c r="HW70" s="27">
        <f t="shared" si="38"/>
        <v>4.6923879631098175E-2</v>
      </c>
      <c r="HX70" s="27">
        <f t="shared" si="39"/>
        <v>1.7489822159040793E-2</v>
      </c>
      <c r="HY70" s="27">
        <f t="shared" si="40"/>
        <v>2.3918952708624739E-2</v>
      </c>
      <c r="HZ70" s="27">
        <f t="shared" si="41"/>
        <v>2.2822642176328581E-2</v>
      </c>
      <c r="IA70" s="27">
        <f t="shared" si="42"/>
        <v>3.3173680922662985E-2</v>
      </c>
      <c r="IB70" s="27">
        <f t="shared" si="43"/>
        <v>4.8279014016683622E-2</v>
      </c>
      <c r="IC70" s="27">
        <f t="shared" si="44"/>
        <v>4.5896660765183298E-2</v>
      </c>
      <c r="ID70" s="27">
        <f t="shared" si="45"/>
        <v>1.9701490487862058E-2</v>
      </c>
      <c r="IE70" s="27">
        <f t="shared" si="46"/>
        <v>1.3959530882505518E-2</v>
      </c>
      <c r="IF70" s="27">
        <f t="shared" si="47"/>
        <v>2.5704998749490122E-2</v>
      </c>
      <c r="IG70" s="27">
        <f t="shared" si="48"/>
        <v>1.0923529260203166E-2</v>
      </c>
      <c r="IH70" s="27"/>
      <c r="II70" s="27"/>
      <c r="IK70" s="27">
        <f t="shared" si="35"/>
        <v>2.6720971023034253E-3</v>
      </c>
      <c r="IL70" s="27">
        <f t="shared" si="35"/>
        <v>6.1243115259496748E-3</v>
      </c>
      <c r="IM70" s="27">
        <f t="shared" si="35"/>
        <v>3.1860863513718952E-2</v>
      </c>
      <c r="IN70" s="27">
        <f t="shared" si="35"/>
        <v>1.5195385262768117</v>
      </c>
      <c r="IO70" s="27">
        <f t="shared" si="35"/>
        <v>0.21430333624737893</v>
      </c>
      <c r="IP70" s="27">
        <f t="shared" si="35"/>
        <v>4.3223376491135935E-3</v>
      </c>
      <c r="IQ70" s="27">
        <f t="shared" si="35"/>
        <v>3.3660713013871232E-2</v>
      </c>
      <c r="IR70" s="27">
        <f t="shared" si="35"/>
        <v>4.9650464269890898E-3</v>
      </c>
      <c r="IS70" s="27">
        <f t="shared" si="35"/>
        <v>9.7877347713446056E-3</v>
      </c>
      <c r="IT70" s="27">
        <f t="shared" si="35"/>
        <v>2.4465576044759178E-2</v>
      </c>
      <c r="IU70" s="27">
        <f t="shared" si="35"/>
        <v>0.39147859994549206</v>
      </c>
      <c r="IV70" s="27">
        <f t="shared" si="35"/>
        <v>0.1383503357883728</v>
      </c>
      <c r="IW70" s="27">
        <f t="shared" si="35"/>
        <v>2.5227809132079664E-2</v>
      </c>
    </row>
    <row r="71" spans="1:257">
      <c r="A71" s="21">
        <v>69</v>
      </c>
      <c r="B71" s="19" t="s">
        <v>173</v>
      </c>
      <c r="C71" s="22" t="s">
        <v>174</v>
      </c>
      <c r="D71" s="19">
        <v>2</v>
      </c>
      <c r="E71" s="19">
        <v>4</v>
      </c>
      <c r="G71" s="23">
        <v>41218</v>
      </c>
      <c r="H71" s="24">
        <v>0.87231481481481488</v>
      </c>
      <c r="I71" s="24"/>
      <c r="J71" s="25">
        <v>29.234999999999999</v>
      </c>
      <c r="K71" s="25">
        <v>-46.069000000000003</v>
      </c>
      <c r="L71" s="25">
        <v>10.457000000000001</v>
      </c>
      <c r="M71" s="26"/>
      <c r="O71" s="26">
        <v>48.344805319999999</v>
      </c>
      <c r="P71" s="26">
        <v>3.1648455000000002</v>
      </c>
      <c r="Q71" s="26">
        <v>0.26695839999999998</v>
      </c>
      <c r="R71" s="26">
        <v>7.3078000000000006E-3</v>
      </c>
      <c r="S71" s="26">
        <v>2.2066649999999997E-2</v>
      </c>
      <c r="T71" s="26">
        <v>35.5524275</v>
      </c>
      <c r="U71" s="26">
        <v>0.93485051999999991</v>
      </c>
      <c r="V71" s="26">
        <v>7.9928613999999998</v>
      </c>
      <c r="W71" s="26">
        <v>0.84931439999999991</v>
      </c>
      <c r="X71" s="26">
        <v>0.72251191999999997</v>
      </c>
      <c r="Y71" s="26">
        <v>8.4322699999999987E-3</v>
      </c>
      <c r="Z71" s="26">
        <v>0.51400000000000001</v>
      </c>
      <c r="AA71" s="26">
        <v>0.20400000000000001</v>
      </c>
      <c r="AB71" s="26">
        <f t="shared" si="49"/>
        <v>98.584381679999979</v>
      </c>
      <c r="AC71" s="26">
        <f t="shared" si="50"/>
        <v>0.21643116262422099</v>
      </c>
      <c r="AD71" s="26">
        <f t="shared" si="36"/>
        <v>4.6030789886385433E-2</v>
      </c>
      <c r="AE71" s="26">
        <f t="shared" si="37"/>
        <v>98.321919727489373</v>
      </c>
      <c r="AG71" s="25">
        <v>85.293999999999997</v>
      </c>
      <c r="AH71" s="25">
        <v>7.1420000000000003</v>
      </c>
      <c r="AI71" s="25">
        <v>0.25800000000000001</v>
      </c>
      <c r="AJ71" s="25">
        <v>1.3299999999999999E-2</v>
      </c>
      <c r="AK71" s="25">
        <v>2.7400000000000001E-2</v>
      </c>
      <c r="AL71" s="25">
        <v>47.622999999999998</v>
      </c>
      <c r="AM71" s="25">
        <v>2.7545999999999999</v>
      </c>
      <c r="AN71" s="25">
        <v>10.54</v>
      </c>
      <c r="AO71" s="25">
        <v>3.5649999999999999</v>
      </c>
      <c r="AP71" s="25">
        <v>4.4073000000000002</v>
      </c>
      <c r="AQ71" s="25">
        <v>5.6500000000000002E-2</v>
      </c>
      <c r="AR71" s="25">
        <v>6.3506</v>
      </c>
      <c r="AS71" s="25">
        <v>10.486499999999999</v>
      </c>
      <c r="AU71" s="26">
        <v>45.9983</v>
      </c>
      <c r="AV71" s="26">
        <v>2.6175000000000002</v>
      </c>
      <c r="AW71" s="26">
        <v>0.25480000000000003</v>
      </c>
      <c r="AX71" s="26">
        <v>8.0999999999999996E-3</v>
      </c>
      <c r="AY71" s="26">
        <v>2.2599999999999999E-2</v>
      </c>
      <c r="AZ71" s="26">
        <v>33.579000000000001</v>
      </c>
      <c r="BA71" s="26">
        <v>0.90980000000000005</v>
      </c>
      <c r="BB71" s="26">
        <v>6.0384000000000002</v>
      </c>
      <c r="BC71" s="26">
        <v>0.87539999999999996</v>
      </c>
      <c r="BD71" s="26">
        <v>0.51429999999999998</v>
      </c>
      <c r="BE71" s="26">
        <v>8.3999999999999995E-3</v>
      </c>
      <c r="BF71" s="26">
        <v>0.57279999999999998</v>
      </c>
      <c r="BG71" s="26">
        <v>0.2097</v>
      </c>
      <c r="BI71" s="27">
        <f t="shared" si="31"/>
        <v>1.0510128704756481</v>
      </c>
      <c r="BJ71" s="27">
        <f t="shared" si="31"/>
        <v>1.2091100286532952</v>
      </c>
      <c r="BK71" s="27">
        <f t="shared" si="31"/>
        <v>1.047717425431711</v>
      </c>
      <c r="BL71" s="27">
        <f t="shared" si="31"/>
        <v>0.90219753086419763</v>
      </c>
      <c r="BM71" s="27">
        <f t="shared" si="31"/>
        <v>0.97640044247787605</v>
      </c>
      <c r="BN71" s="27">
        <f t="shared" si="31"/>
        <v>1.0587696923672534</v>
      </c>
      <c r="BO71" s="27">
        <f t="shared" si="27"/>
        <v>1.0275340954055834</v>
      </c>
      <c r="BP71" s="27">
        <f t="shared" si="27"/>
        <v>1.3236720654478007</v>
      </c>
      <c r="BQ71" s="27">
        <f t="shared" si="27"/>
        <v>0.97020150788211101</v>
      </c>
      <c r="BR71" s="27">
        <f t="shared" si="27"/>
        <v>1.4048452654092942</v>
      </c>
      <c r="BS71" s="27">
        <f t="shared" si="27"/>
        <v>1.0038416666666665</v>
      </c>
      <c r="BT71" s="27">
        <f t="shared" si="27"/>
        <v>0.89734636871508389</v>
      </c>
      <c r="BU71" s="27">
        <f t="shared" si="27"/>
        <v>0.97281831187410595</v>
      </c>
      <c r="BW71" s="19">
        <v>478248.6</v>
      </c>
      <c r="BX71" s="19">
        <v>27597.200000000001</v>
      </c>
      <c r="BY71" s="19">
        <v>4911.8999999999996</v>
      </c>
      <c r="BZ71" s="19">
        <v>19.899999999999999</v>
      </c>
      <c r="CA71" s="19">
        <v>43.2</v>
      </c>
      <c r="CB71" s="19">
        <v>59976.7</v>
      </c>
      <c r="CC71" s="19">
        <v>1346</v>
      </c>
      <c r="CD71" s="19">
        <v>47288.1</v>
      </c>
      <c r="CE71" s="19">
        <v>20249.3</v>
      </c>
      <c r="CF71" s="19">
        <v>2206.6999999999998</v>
      </c>
      <c r="CG71" s="19">
        <v>166.2</v>
      </c>
      <c r="CH71" s="19">
        <v>196.1</v>
      </c>
      <c r="CI71" s="19">
        <v>3698.9</v>
      </c>
      <c r="CK71" s="19">
        <f t="shared" si="32"/>
        <v>481466.57142857142</v>
      </c>
      <c r="CL71" s="19">
        <f t="shared" si="32"/>
        <v>28811.562745098039</v>
      </c>
      <c r="CM71" s="19">
        <f t="shared" si="32"/>
        <v>11179.561702127659</v>
      </c>
      <c r="CN71" s="19">
        <f t="shared" si="32"/>
        <v>329</v>
      </c>
      <c r="CO71" s="19">
        <f t="shared" si="32"/>
        <v>264.46170212765958</v>
      </c>
      <c r="CP71" s="19">
        <f t="shared" si="32"/>
        <v>60330.852631578942</v>
      </c>
      <c r="CQ71" s="19">
        <f t="shared" si="32"/>
        <v>1586.95</v>
      </c>
      <c r="CR71" s="19">
        <f t="shared" si="28"/>
        <v>48055.799999999996</v>
      </c>
      <c r="CS71" s="19">
        <f t="shared" si="28"/>
        <v>24066.2</v>
      </c>
      <c r="CT71" s="19">
        <f t="shared" si="28"/>
        <v>2524.0499999999997</v>
      </c>
      <c r="CU71" s="19">
        <f t="shared" si="28"/>
        <v>1887.8714285714286</v>
      </c>
      <c r="CV71" s="19">
        <f t="shared" si="28"/>
        <v>316.84444444444443</v>
      </c>
      <c r="CW71" s="19">
        <f t="shared" si="28"/>
        <v>4775.6499999999996</v>
      </c>
      <c r="CY71" s="19">
        <v>3801.9</v>
      </c>
      <c r="CZ71" s="19">
        <v>1302.8</v>
      </c>
      <c r="DA71" s="19">
        <v>6630.1</v>
      </c>
      <c r="DB71" s="19">
        <v>322.39999999999998</v>
      </c>
      <c r="DC71" s="19">
        <v>249.3</v>
      </c>
      <c r="DD71" s="19">
        <v>352.3</v>
      </c>
      <c r="DE71" s="19">
        <v>239.3</v>
      </c>
      <c r="DF71" s="19">
        <v>834.2</v>
      </c>
      <c r="DG71" s="19">
        <v>4008</v>
      </c>
      <c r="DH71" s="19">
        <v>345.6</v>
      </c>
      <c r="DI71" s="19">
        <v>1681.6</v>
      </c>
      <c r="DJ71" s="19">
        <v>126.3</v>
      </c>
      <c r="DK71" s="19">
        <v>1196.4000000000001</v>
      </c>
      <c r="DM71" s="19">
        <v>2439.4</v>
      </c>
      <c r="DN71" s="19">
        <v>1106.7</v>
      </c>
      <c r="DO71" s="19">
        <v>5855.8</v>
      </c>
      <c r="DP71" s="19">
        <v>295.8</v>
      </c>
      <c r="DQ71" s="19">
        <v>189.4</v>
      </c>
      <c r="DR71" s="19">
        <v>355.6</v>
      </c>
      <c r="DS71" s="19">
        <v>242.6</v>
      </c>
      <c r="DT71" s="19">
        <v>701.2</v>
      </c>
      <c r="DU71" s="19">
        <v>3625.8</v>
      </c>
      <c r="DV71" s="19">
        <v>289.10000000000002</v>
      </c>
      <c r="DW71" s="19">
        <v>1758.1</v>
      </c>
      <c r="DX71" s="19">
        <v>116.3</v>
      </c>
      <c r="DY71" s="19">
        <v>957.1</v>
      </c>
      <c r="EA71" s="19">
        <f t="shared" si="33"/>
        <v>3217.9714285714285</v>
      </c>
      <c r="EB71" s="19">
        <f t="shared" si="33"/>
        <v>1214.3627450980393</v>
      </c>
      <c r="EC71" s="19">
        <f t="shared" si="33"/>
        <v>6267.6617021276597</v>
      </c>
      <c r="ED71" s="19">
        <f t="shared" si="33"/>
        <v>309.10000000000002</v>
      </c>
      <c r="EE71" s="19">
        <f t="shared" si="33"/>
        <v>221.26170212765959</v>
      </c>
      <c r="EF71" s="19">
        <f t="shared" si="33"/>
        <v>354.15263157894736</v>
      </c>
      <c r="EG71" s="19">
        <f t="shared" si="33"/>
        <v>240.95</v>
      </c>
      <c r="EH71" s="19">
        <f t="shared" si="29"/>
        <v>767.7</v>
      </c>
      <c r="EI71" s="19">
        <f t="shared" si="29"/>
        <v>3816.9</v>
      </c>
      <c r="EJ71" s="19">
        <f t="shared" si="29"/>
        <v>317.35000000000002</v>
      </c>
      <c r="EK71" s="19">
        <f t="shared" si="29"/>
        <v>1721.6714285714286</v>
      </c>
      <c r="EL71" s="19">
        <f t="shared" si="29"/>
        <v>120.74444444444444</v>
      </c>
      <c r="EM71" s="19">
        <f t="shared" si="29"/>
        <v>1076.75</v>
      </c>
      <c r="EO71" s="26">
        <v>30.09</v>
      </c>
      <c r="EQ71" s="19">
        <v>10</v>
      </c>
      <c r="ER71" s="19">
        <v>30</v>
      </c>
      <c r="ES71" s="19">
        <v>20</v>
      </c>
      <c r="ET71" s="19">
        <v>50</v>
      </c>
      <c r="EU71" s="19">
        <v>30</v>
      </c>
      <c r="EV71" s="19">
        <v>30</v>
      </c>
      <c r="EW71" s="19">
        <v>30</v>
      </c>
      <c r="EX71" s="19">
        <v>30</v>
      </c>
      <c r="EY71" s="19">
        <v>20</v>
      </c>
      <c r="EZ71" s="19">
        <v>30</v>
      </c>
      <c r="FA71" s="19">
        <v>20</v>
      </c>
      <c r="FB71" s="19">
        <v>30</v>
      </c>
      <c r="FC71" s="19">
        <v>20</v>
      </c>
      <c r="FE71" s="25">
        <v>2.1</v>
      </c>
      <c r="FF71" s="25">
        <v>2.2999999999999998</v>
      </c>
      <c r="FG71" s="25">
        <v>2.2000000000000002</v>
      </c>
      <c r="FH71" s="25">
        <v>2.8</v>
      </c>
      <c r="FI71" s="25">
        <v>2.2000000000000002</v>
      </c>
      <c r="FJ71" s="25">
        <v>3.2</v>
      </c>
      <c r="FK71" s="25">
        <v>2.5</v>
      </c>
      <c r="FL71" s="25">
        <v>2.8</v>
      </c>
      <c r="FM71" s="25">
        <v>2.2000000000000002</v>
      </c>
      <c r="FN71" s="25">
        <v>2.8</v>
      </c>
      <c r="FO71" s="25">
        <v>2.2000000000000002</v>
      </c>
      <c r="FP71" s="25">
        <v>3.5</v>
      </c>
      <c r="FQ71" s="25">
        <v>2.2000000000000002</v>
      </c>
      <c r="FR71" s="25"/>
      <c r="FS71" s="25">
        <v>2.8</v>
      </c>
      <c r="FT71" s="25">
        <v>2.8</v>
      </c>
      <c r="FU71" s="25">
        <v>2.5</v>
      </c>
      <c r="FV71" s="25">
        <v>2.8</v>
      </c>
      <c r="FW71" s="25">
        <v>2.5</v>
      </c>
      <c r="FX71" s="25">
        <v>2.5</v>
      </c>
      <c r="FY71" s="25">
        <v>2.5</v>
      </c>
      <c r="FZ71" s="25">
        <v>2.8</v>
      </c>
      <c r="GA71" s="25">
        <v>2.2000000000000002</v>
      </c>
      <c r="GB71" s="25">
        <v>2.8</v>
      </c>
      <c r="GC71" s="25">
        <v>2</v>
      </c>
      <c r="GD71" s="25">
        <v>2.8</v>
      </c>
      <c r="GE71" s="25">
        <v>2.2000000000000002</v>
      </c>
      <c r="GG71" s="28">
        <v>560706</v>
      </c>
      <c r="GH71" s="28">
        <v>386426.8</v>
      </c>
      <c r="GI71" s="28">
        <v>1904278.9</v>
      </c>
      <c r="GJ71" s="28">
        <v>136666</v>
      </c>
      <c r="GK71" s="28">
        <v>151055.4</v>
      </c>
      <c r="GL71" s="28">
        <v>125939.4</v>
      </c>
      <c r="GM71" s="28">
        <v>48865.4</v>
      </c>
      <c r="GN71" s="28">
        <v>448639.5</v>
      </c>
      <c r="GO71" s="28">
        <v>568018.30000000005</v>
      </c>
      <c r="GP71" s="28">
        <v>50075.9</v>
      </c>
      <c r="GQ71" s="28">
        <v>296729</v>
      </c>
      <c r="GR71" s="28">
        <v>3095.5</v>
      </c>
      <c r="GS71" s="28">
        <v>35263.800000000003</v>
      </c>
      <c r="GU71" s="26">
        <v>25.21</v>
      </c>
      <c r="GV71" s="26">
        <v>19.399999999999999</v>
      </c>
      <c r="GW71" s="26">
        <v>59.19</v>
      </c>
      <c r="GX71" s="26">
        <v>41.39</v>
      </c>
      <c r="GY71" s="26">
        <v>56.02</v>
      </c>
      <c r="GZ71" s="26">
        <v>54.81</v>
      </c>
      <c r="HA71" s="26">
        <v>25.58</v>
      </c>
      <c r="HB71" s="26">
        <v>34.549999999999997</v>
      </c>
      <c r="HC71" s="26">
        <v>17.55</v>
      </c>
      <c r="HD71" s="26">
        <v>8.66</v>
      </c>
      <c r="HE71" s="26">
        <v>12.39</v>
      </c>
      <c r="HF71" s="26">
        <v>9.02</v>
      </c>
      <c r="HG71" s="26">
        <v>2</v>
      </c>
      <c r="HI71" s="27">
        <f t="shared" si="34"/>
        <v>2.0732989472955543E-2</v>
      </c>
      <c r="HJ71" s="27">
        <f t="shared" si="34"/>
        <v>9.4458069117790856E-3</v>
      </c>
      <c r="HK71" s="27">
        <f t="shared" si="34"/>
        <v>1.4100187448944789E-2</v>
      </c>
      <c r="HL71" s="27">
        <f t="shared" si="34"/>
        <v>1.661599053527206E-2</v>
      </c>
      <c r="HM71" s="27">
        <f t="shared" si="34"/>
        <v>2.4052070747536188E-2</v>
      </c>
      <c r="HN71" s="27">
        <f t="shared" si="34"/>
        <v>3.8722148939932616E-2</v>
      </c>
      <c r="HO71" s="27">
        <f t="shared" si="34"/>
        <v>3.728407046387671E-2</v>
      </c>
      <c r="HP71" s="27">
        <f t="shared" si="30"/>
        <v>1.2612211617734438E-2</v>
      </c>
      <c r="HQ71" s="27">
        <f t="shared" si="30"/>
        <v>1.0128433713262735E-2</v>
      </c>
      <c r="HR71" s="27">
        <f t="shared" si="30"/>
        <v>1.9326419554026811E-2</v>
      </c>
      <c r="HS71" s="27">
        <f t="shared" si="30"/>
        <v>9.5117806932100233E-3</v>
      </c>
      <c r="HT71" s="27">
        <f t="shared" si="30"/>
        <v>0.12830215442372236</v>
      </c>
      <c r="HU71" s="27">
        <f t="shared" si="30"/>
        <v>9.901482493982908E-3</v>
      </c>
      <c r="HW71" s="27">
        <f t="shared" si="38"/>
        <v>4.4354084379493793E-2</v>
      </c>
      <c r="HX71" s="27">
        <f t="shared" si="39"/>
        <v>1.7847852159806582E-2</v>
      </c>
      <c r="HY71" s="27">
        <f t="shared" si="40"/>
        <v>2.3526162758564381E-2</v>
      </c>
      <c r="HZ71" s="27">
        <f t="shared" si="41"/>
        <v>2.4285931766353644E-2</v>
      </c>
      <c r="IA71" s="27">
        <f t="shared" si="42"/>
        <v>3.5383001276700486E-2</v>
      </c>
      <c r="IB71" s="27">
        <f t="shared" si="43"/>
        <v>4.9816044611223312E-2</v>
      </c>
      <c r="IC71" s="27">
        <f t="shared" si="44"/>
        <v>4.8141191782957601E-2</v>
      </c>
      <c r="ID71" s="27">
        <f t="shared" si="45"/>
        <v>2.0914830525689019E-2</v>
      </c>
      <c r="IE71" s="27">
        <f t="shared" si="46"/>
        <v>1.4171704451597218E-2</v>
      </c>
      <c r="IF71" s="27">
        <f t="shared" si="47"/>
        <v>2.605143376624152E-2</v>
      </c>
      <c r="IG71" s="27">
        <f t="shared" si="48"/>
        <v>1.1457891023040793E-2</v>
      </c>
      <c r="IH71" s="27"/>
      <c r="II71" s="27"/>
      <c r="IK71" s="27">
        <f t="shared" si="35"/>
        <v>2.6537791867973733E-3</v>
      </c>
      <c r="IL71" s="27">
        <f t="shared" si="35"/>
        <v>6.6086303278553521E-3</v>
      </c>
      <c r="IM71" s="27">
        <f t="shared" si="35"/>
        <v>3.4664708521784091E-2</v>
      </c>
      <c r="IN71" s="27">
        <f t="shared" si="35"/>
        <v>1.0348924053839275</v>
      </c>
      <c r="IO71" s="27">
        <f t="shared" si="35"/>
        <v>0.53695642957800949</v>
      </c>
      <c r="IP71" s="27">
        <f t="shared" si="35"/>
        <v>4.3230116821471598E-3</v>
      </c>
      <c r="IQ71" s="27">
        <f t="shared" si="35"/>
        <v>3.3431775001128525E-2</v>
      </c>
      <c r="IR71" s="27">
        <f t="shared" si="35"/>
        <v>4.918026547323269E-3</v>
      </c>
      <c r="IS71" s="27">
        <f t="shared" si="35"/>
        <v>1.0630028326233665E-2</v>
      </c>
      <c r="IT71" s="27">
        <f t="shared" si="35"/>
        <v>2.5424426881613605E-2</v>
      </c>
      <c r="IU71" s="27">
        <f t="shared" si="35"/>
        <v>0.46598183814243582</v>
      </c>
      <c r="IV71" s="27">
        <f t="shared" si="35"/>
        <v>0.11227519760719279</v>
      </c>
      <c r="IW71" s="27">
        <f t="shared" si="35"/>
        <v>2.6660501765737046E-2</v>
      </c>
    </row>
    <row r="72" spans="1:257">
      <c r="A72" s="21">
        <v>70</v>
      </c>
      <c r="B72" s="19" t="s">
        <v>173</v>
      </c>
      <c r="C72" s="22" t="s">
        <v>174</v>
      </c>
      <c r="D72" s="19">
        <v>2</v>
      </c>
      <c r="E72" s="19">
        <v>5</v>
      </c>
      <c r="G72" s="23">
        <v>41218</v>
      </c>
      <c r="H72" s="24">
        <v>0.87532407407407409</v>
      </c>
      <c r="I72" s="24"/>
      <c r="J72" s="25">
        <v>29.236999999999998</v>
      </c>
      <c r="K72" s="25">
        <v>-46.064</v>
      </c>
      <c r="L72" s="25">
        <v>10.457000000000001</v>
      </c>
      <c r="M72" s="26"/>
      <c r="O72" s="26">
        <v>48.866804280000004</v>
      </c>
      <c r="P72" s="26">
        <v>2.78506404</v>
      </c>
      <c r="Q72" s="26">
        <v>0.22357765999999998</v>
      </c>
      <c r="R72" s="26">
        <v>2.9231200000000004E-3</v>
      </c>
      <c r="S72" s="26">
        <v>3.971997E-2</v>
      </c>
      <c r="T72" s="26">
        <v>35.591022500000001</v>
      </c>
      <c r="U72" s="26">
        <v>0.98779094999999983</v>
      </c>
      <c r="V72" s="26">
        <v>8.1105985700000005</v>
      </c>
      <c r="W72" s="26">
        <v>0.76536239999999989</v>
      </c>
      <c r="X72" s="26">
        <v>0.62545808000000003</v>
      </c>
      <c r="Y72" s="26">
        <v>4.8184400000000002E-3</v>
      </c>
      <c r="Z72" s="26">
        <v>0.45599999999999996</v>
      </c>
      <c r="AA72" s="26">
        <v>0.19600000000000001</v>
      </c>
      <c r="AB72" s="26">
        <f t="shared" si="49"/>
        <v>98.655140009999997</v>
      </c>
      <c r="AC72" s="26">
        <f t="shared" si="50"/>
        <v>0.19200896917635166</v>
      </c>
      <c r="AD72" s="26">
        <f t="shared" si="36"/>
        <v>4.4225660871233065E-2</v>
      </c>
      <c r="AE72" s="26">
        <f t="shared" si="37"/>
        <v>98.418905379952406</v>
      </c>
      <c r="AG72" s="25">
        <v>86.334000000000003</v>
      </c>
      <c r="AH72" s="25">
        <v>6.2809999999999997</v>
      </c>
      <c r="AI72" s="25">
        <v>0.21460000000000001</v>
      </c>
      <c r="AJ72" s="25">
        <v>3.7000000000000002E-3</v>
      </c>
      <c r="AK72" s="25">
        <v>4.6899999999999997E-2</v>
      </c>
      <c r="AL72" s="25">
        <v>47.674999999999997</v>
      </c>
      <c r="AM72" s="25">
        <v>2.9087999999999998</v>
      </c>
      <c r="AN72" s="25">
        <v>10.701000000000001</v>
      </c>
      <c r="AO72" s="25">
        <v>3.2103999999999999</v>
      </c>
      <c r="AP72" s="25">
        <v>3.8121</v>
      </c>
      <c r="AQ72" s="25">
        <v>3.0200000000000001E-2</v>
      </c>
      <c r="AR72" s="25">
        <v>5.6387999999999998</v>
      </c>
      <c r="AS72" s="25">
        <v>10.0528</v>
      </c>
      <c r="AU72" s="26">
        <v>46.559199999999997</v>
      </c>
      <c r="AV72" s="26">
        <v>2.302</v>
      </c>
      <c r="AW72" s="26">
        <v>0.21190000000000001</v>
      </c>
      <c r="AX72" s="26">
        <v>2.2000000000000001E-3</v>
      </c>
      <c r="AY72" s="26">
        <v>3.8600000000000002E-2</v>
      </c>
      <c r="AZ72" s="26">
        <v>33.615600000000001</v>
      </c>
      <c r="BA72" s="26">
        <v>0.96079999999999999</v>
      </c>
      <c r="BB72" s="26">
        <v>6.1306000000000003</v>
      </c>
      <c r="BC72" s="26">
        <v>0.7883</v>
      </c>
      <c r="BD72" s="26">
        <v>0.44490000000000002</v>
      </c>
      <c r="BE72" s="26">
        <v>4.4999999999999997E-3</v>
      </c>
      <c r="BF72" s="26">
        <v>0.50860000000000005</v>
      </c>
      <c r="BG72" s="26">
        <v>0.2011</v>
      </c>
      <c r="BI72" s="27">
        <f t="shared" si="31"/>
        <v>1.0495627991889898</v>
      </c>
      <c r="BJ72" s="27">
        <f t="shared" si="31"/>
        <v>1.2098453692441355</v>
      </c>
      <c r="BK72" s="27">
        <f t="shared" si="31"/>
        <v>1.055109296838131</v>
      </c>
      <c r="BL72" s="27">
        <f t="shared" si="31"/>
        <v>1.3286909090909091</v>
      </c>
      <c r="BM72" s="27">
        <f t="shared" si="31"/>
        <v>1.0290147668393781</v>
      </c>
      <c r="BN72" s="27">
        <f t="shared" si="31"/>
        <v>1.0587650525351324</v>
      </c>
      <c r="BO72" s="27">
        <f t="shared" si="27"/>
        <v>1.0280921627810156</v>
      </c>
      <c r="BP72" s="27">
        <f t="shared" si="27"/>
        <v>1.3229697859915832</v>
      </c>
      <c r="BQ72" s="27">
        <f t="shared" si="27"/>
        <v>0.9709024483064822</v>
      </c>
      <c r="BR72" s="27">
        <f t="shared" si="27"/>
        <v>1.4058396943133289</v>
      </c>
      <c r="BS72" s="27">
        <f t="shared" si="27"/>
        <v>1.0707644444444446</v>
      </c>
      <c r="BT72" s="27">
        <f t="shared" si="27"/>
        <v>0.89657884388517484</v>
      </c>
      <c r="BU72" s="27">
        <f t="shared" si="27"/>
        <v>0.97463948284435609</v>
      </c>
      <c r="BW72" s="19">
        <v>484081.1</v>
      </c>
      <c r="BX72" s="19">
        <v>24270.5</v>
      </c>
      <c r="BY72" s="19">
        <v>4084.4</v>
      </c>
      <c r="BZ72" s="19">
        <v>6.7</v>
      </c>
      <c r="CA72" s="19">
        <v>73.099999999999994</v>
      </c>
      <c r="CB72" s="19">
        <v>60039.9</v>
      </c>
      <c r="CC72" s="19">
        <v>1422.4</v>
      </c>
      <c r="CD72" s="19">
        <v>48009.3</v>
      </c>
      <c r="CE72" s="19">
        <v>18235.3</v>
      </c>
      <c r="CF72" s="19">
        <v>1907.6</v>
      </c>
      <c r="CG72" s="19">
        <v>89.7</v>
      </c>
      <c r="CH72" s="19">
        <v>176.1</v>
      </c>
      <c r="CI72" s="19">
        <v>3546</v>
      </c>
      <c r="CK72" s="19">
        <f t="shared" si="32"/>
        <v>487449.1</v>
      </c>
      <c r="CL72" s="19">
        <f t="shared" si="32"/>
        <v>25490.127450980392</v>
      </c>
      <c r="CM72" s="19">
        <f t="shared" si="32"/>
        <v>10475.993617021277</v>
      </c>
      <c r="CN72" s="19">
        <f t="shared" si="32"/>
        <v>329.09999999999997</v>
      </c>
      <c r="CO72" s="19">
        <f t="shared" si="32"/>
        <v>276.75957446808513</v>
      </c>
      <c r="CP72" s="19">
        <f t="shared" si="32"/>
        <v>60383.64736842105</v>
      </c>
      <c r="CQ72" s="19">
        <f t="shared" si="32"/>
        <v>1611.8500000000001</v>
      </c>
      <c r="CR72" s="19">
        <f t="shared" si="28"/>
        <v>48687.3</v>
      </c>
      <c r="CS72" s="19">
        <f t="shared" si="28"/>
        <v>21977.4</v>
      </c>
      <c r="CT72" s="19">
        <f t="shared" si="28"/>
        <v>2256.5499999999997</v>
      </c>
      <c r="CU72" s="19">
        <f t="shared" si="28"/>
        <v>1804.7095238095239</v>
      </c>
      <c r="CV72" s="19">
        <f t="shared" si="28"/>
        <v>312.38888888888891</v>
      </c>
      <c r="CW72" s="19">
        <f t="shared" si="28"/>
        <v>4549.6499999999996</v>
      </c>
      <c r="CY72" s="19">
        <v>3954.8</v>
      </c>
      <c r="CZ72" s="19">
        <v>1402.5</v>
      </c>
      <c r="DA72" s="19">
        <v>6646.7</v>
      </c>
      <c r="DB72" s="19">
        <v>349</v>
      </c>
      <c r="DC72" s="19">
        <v>192.8</v>
      </c>
      <c r="DD72" s="19">
        <v>345.6</v>
      </c>
      <c r="DE72" s="19">
        <v>196.1</v>
      </c>
      <c r="DF72" s="19">
        <v>791</v>
      </c>
      <c r="DG72" s="19">
        <v>4001.3</v>
      </c>
      <c r="DH72" s="19">
        <v>395.5</v>
      </c>
      <c r="DI72" s="19">
        <v>1857.8</v>
      </c>
      <c r="DJ72" s="19">
        <v>152.9</v>
      </c>
      <c r="DK72" s="19">
        <v>1056.8</v>
      </c>
      <c r="DM72" s="19">
        <v>2585.6</v>
      </c>
      <c r="DN72" s="19">
        <v>997</v>
      </c>
      <c r="DO72" s="19">
        <v>6101.7</v>
      </c>
      <c r="DP72" s="19">
        <v>295.8</v>
      </c>
      <c r="DQ72" s="19">
        <v>216</v>
      </c>
      <c r="DR72" s="19">
        <v>342.3</v>
      </c>
      <c r="DS72" s="19">
        <v>182.8</v>
      </c>
      <c r="DT72" s="19">
        <v>565</v>
      </c>
      <c r="DU72" s="19">
        <v>3482.9</v>
      </c>
      <c r="DV72" s="19">
        <v>302.39999999999998</v>
      </c>
      <c r="DW72" s="19">
        <v>1585.2</v>
      </c>
      <c r="DX72" s="19">
        <v>123</v>
      </c>
      <c r="DY72" s="19">
        <v>950.5</v>
      </c>
      <c r="EA72" s="19">
        <f t="shared" si="33"/>
        <v>3368</v>
      </c>
      <c r="EB72" s="19">
        <f t="shared" si="33"/>
        <v>1219.6274509803923</v>
      </c>
      <c r="EC72" s="19">
        <f t="shared" si="33"/>
        <v>6391.5936170212763</v>
      </c>
      <c r="ED72" s="19">
        <f t="shared" si="33"/>
        <v>322.39999999999998</v>
      </c>
      <c r="EE72" s="19">
        <f t="shared" si="33"/>
        <v>203.65957446808511</v>
      </c>
      <c r="EF72" s="19">
        <f t="shared" si="33"/>
        <v>343.74736842105267</v>
      </c>
      <c r="EG72" s="19">
        <f t="shared" si="33"/>
        <v>189.45</v>
      </c>
      <c r="EH72" s="19">
        <f t="shared" si="29"/>
        <v>678</v>
      </c>
      <c r="EI72" s="19">
        <f t="shared" si="29"/>
        <v>3742.1000000000004</v>
      </c>
      <c r="EJ72" s="19">
        <f t="shared" si="29"/>
        <v>348.95</v>
      </c>
      <c r="EK72" s="19">
        <f t="shared" si="29"/>
        <v>1715.0095238095239</v>
      </c>
      <c r="EL72" s="19">
        <f t="shared" si="29"/>
        <v>136.28888888888889</v>
      </c>
      <c r="EM72" s="19">
        <f t="shared" si="29"/>
        <v>1003.65</v>
      </c>
      <c r="EO72" s="26">
        <v>30.09</v>
      </c>
      <c r="EQ72" s="19">
        <v>10</v>
      </c>
      <c r="ER72" s="19">
        <v>30</v>
      </c>
      <c r="ES72" s="19">
        <v>20</v>
      </c>
      <c r="ET72" s="19">
        <v>50</v>
      </c>
      <c r="EU72" s="19">
        <v>30</v>
      </c>
      <c r="EV72" s="19">
        <v>30</v>
      </c>
      <c r="EW72" s="19">
        <v>30</v>
      </c>
      <c r="EX72" s="19">
        <v>30</v>
      </c>
      <c r="EY72" s="19">
        <v>20</v>
      </c>
      <c r="EZ72" s="19">
        <v>30</v>
      </c>
      <c r="FA72" s="19">
        <v>20</v>
      </c>
      <c r="FB72" s="19">
        <v>30</v>
      </c>
      <c r="FC72" s="19">
        <v>20</v>
      </c>
      <c r="FE72" s="25">
        <v>2.1</v>
      </c>
      <c r="FF72" s="25">
        <v>2.2999999999999998</v>
      </c>
      <c r="FG72" s="25">
        <v>2.2000000000000002</v>
      </c>
      <c r="FH72" s="25">
        <v>2.8</v>
      </c>
      <c r="FI72" s="25">
        <v>2.2000000000000002</v>
      </c>
      <c r="FJ72" s="25">
        <v>3.2</v>
      </c>
      <c r="FK72" s="25">
        <v>2.5</v>
      </c>
      <c r="FL72" s="25">
        <v>2.8</v>
      </c>
      <c r="FM72" s="25">
        <v>2.2000000000000002</v>
      </c>
      <c r="FN72" s="25">
        <v>2.8</v>
      </c>
      <c r="FO72" s="25">
        <v>2.2000000000000002</v>
      </c>
      <c r="FP72" s="25">
        <v>3.5</v>
      </c>
      <c r="FQ72" s="25">
        <v>2.2000000000000002</v>
      </c>
      <c r="FR72" s="25"/>
      <c r="FS72" s="25">
        <v>2.8</v>
      </c>
      <c r="FT72" s="25">
        <v>2.8</v>
      </c>
      <c r="FU72" s="25">
        <v>2.5</v>
      </c>
      <c r="FV72" s="25">
        <v>2.8</v>
      </c>
      <c r="FW72" s="25">
        <v>2.5</v>
      </c>
      <c r="FX72" s="25">
        <v>2.5</v>
      </c>
      <c r="FY72" s="25">
        <v>2.5</v>
      </c>
      <c r="FZ72" s="25">
        <v>2.8</v>
      </c>
      <c r="GA72" s="25">
        <v>2.2000000000000002</v>
      </c>
      <c r="GB72" s="25">
        <v>2.8</v>
      </c>
      <c r="GC72" s="25">
        <v>2</v>
      </c>
      <c r="GD72" s="25">
        <v>2.8</v>
      </c>
      <c r="GE72" s="25">
        <v>2.2000000000000002</v>
      </c>
      <c r="GG72" s="28">
        <v>560706</v>
      </c>
      <c r="GH72" s="28">
        <v>386426.8</v>
      </c>
      <c r="GI72" s="28">
        <v>1904278.9</v>
      </c>
      <c r="GJ72" s="28">
        <v>136666</v>
      </c>
      <c r="GK72" s="28">
        <v>151055.4</v>
      </c>
      <c r="GL72" s="28">
        <v>125939.4</v>
      </c>
      <c r="GM72" s="28">
        <v>48865.4</v>
      </c>
      <c r="GN72" s="28">
        <v>448639.5</v>
      </c>
      <c r="GO72" s="28">
        <v>568018.30000000005</v>
      </c>
      <c r="GP72" s="28">
        <v>50075.9</v>
      </c>
      <c r="GQ72" s="28">
        <v>296729</v>
      </c>
      <c r="GR72" s="28">
        <v>3095.5</v>
      </c>
      <c r="GS72" s="28">
        <v>35263.800000000003</v>
      </c>
      <c r="GU72" s="26">
        <v>25.21</v>
      </c>
      <c r="GV72" s="26">
        <v>19.399999999999999</v>
      </c>
      <c r="GW72" s="26">
        <v>59.19</v>
      </c>
      <c r="GX72" s="26">
        <v>41.39</v>
      </c>
      <c r="GY72" s="26">
        <v>56.02</v>
      </c>
      <c r="GZ72" s="26">
        <v>54.81</v>
      </c>
      <c r="HA72" s="26">
        <v>25.58</v>
      </c>
      <c r="HB72" s="26">
        <v>34.549999999999997</v>
      </c>
      <c r="HC72" s="26">
        <v>17.55</v>
      </c>
      <c r="HD72" s="26">
        <v>8.66</v>
      </c>
      <c r="HE72" s="26">
        <v>12.39</v>
      </c>
      <c r="HF72" s="26">
        <v>9.02</v>
      </c>
      <c r="HG72" s="26">
        <v>2</v>
      </c>
      <c r="HI72" s="27">
        <f t="shared" si="34"/>
        <v>2.1181527283030348E-2</v>
      </c>
      <c r="HJ72" s="27">
        <f t="shared" si="34"/>
        <v>9.472017343766289E-3</v>
      </c>
      <c r="HK72" s="27">
        <f t="shared" si="34"/>
        <v>1.4339366744144646E-2</v>
      </c>
      <c r="HL72" s="27">
        <f t="shared" si="34"/>
        <v>2.4991744920159722E-2</v>
      </c>
      <c r="HM72" s="27">
        <f t="shared" si="34"/>
        <v>2.4318982695094912E-2</v>
      </c>
      <c r="HN72" s="27">
        <f t="shared" si="34"/>
        <v>3.8148898458188737E-2</v>
      </c>
      <c r="HO72" s="27">
        <f t="shared" si="34"/>
        <v>3.3078283621391119E-2</v>
      </c>
      <c r="HP72" s="27">
        <f t="shared" si="30"/>
        <v>1.1846221475657418E-2</v>
      </c>
      <c r="HQ72" s="27">
        <f t="shared" si="30"/>
        <v>1.0035944354471492E-2</v>
      </c>
      <c r="HR72" s="27">
        <f t="shared" si="30"/>
        <v>2.0280145325035061E-2</v>
      </c>
      <c r="HS72" s="27">
        <f t="shared" si="30"/>
        <v>1.0126250904610666E-2</v>
      </c>
      <c r="HT72" s="27">
        <f t="shared" si="30"/>
        <v>0.13619431283212877</v>
      </c>
      <c r="HU72" s="27">
        <f t="shared" si="30"/>
        <v>9.5773683744566004E-3</v>
      </c>
      <c r="HW72" s="27">
        <f t="shared" si="38"/>
        <v>4.5313641316586821E-2</v>
      </c>
      <c r="HX72" s="27">
        <f t="shared" si="39"/>
        <v>1.7897376771046403E-2</v>
      </c>
      <c r="HY72" s="27">
        <f t="shared" si="40"/>
        <v>2.3925233412605343E-2</v>
      </c>
      <c r="HZ72" s="27">
        <f t="shared" si="41"/>
        <v>3.6527934375305451E-2</v>
      </c>
      <c r="IA72" s="27">
        <f t="shared" si="42"/>
        <v>3.5775655442754128E-2</v>
      </c>
      <c r="IB72" s="27">
        <f t="shared" si="43"/>
        <v>4.9078557866459809E-2</v>
      </c>
      <c r="IC72" s="27">
        <f t="shared" si="44"/>
        <v>4.2710679811940211E-2</v>
      </c>
      <c r="ID72" s="27">
        <f t="shared" si="45"/>
        <v>1.9644589073082697E-2</v>
      </c>
      <c r="IE72" s="27">
        <f t="shared" si="46"/>
        <v>1.4042293340776512E-2</v>
      </c>
      <c r="IF72" s="27">
        <f t="shared" si="47"/>
        <v>2.7337027493787507E-2</v>
      </c>
      <c r="IG72" s="27">
        <f t="shared" si="48"/>
        <v>1.2198081839694007E-2</v>
      </c>
      <c r="IH72" s="27"/>
      <c r="II72" s="27"/>
      <c r="IK72" s="27">
        <f t="shared" si="35"/>
        <v>2.6383391495163376E-3</v>
      </c>
      <c r="IL72" s="27">
        <f t="shared" si="35"/>
        <v>7.0873602223522503E-3</v>
      </c>
      <c r="IM72" s="27">
        <f t="shared" si="35"/>
        <v>4.0989453044703791E-2</v>
      </c>
      <c r="IN72" s="27">
        <f t="shared" si="35"/>
        <v>3.1058917224257176</v>
      </c>
      <c r="IO72" s="27">
        <f t="shared" si="35"/>
        <v>0.31558841816573674</v>
      </c>
      <c r="IP72" s="27">
        <f t="shared" si="35"/>
        <v>4.3199691307053908E-3</v>
      </c>
      <c r="IQ72" s="27">
        <f t="shared" si="35"/>
        <v>3.1405055096035764E-2</v>
      </c>
      <c r="IR72" s="27">
        <f t="shared" si="35"/>
        <v>4.8709513875527886E-3</v>
      </c>
      <c r="IS72" s="27">
        <f t="shared" si="35"/>
        <v>1.1336846241542136E-2</v>
      </c>
      <c r="IT72" s="27">
        <f t="shared" si="35"/>
        <v>2.8163492106686842E-2</v>
      </c>
      <c r="IU72" s="27">
        <f t="shared" si="35"/>
        <v>0.852580635690802</v>
      </c>
      <c r="IV72" s="27">
        <f t="shared" si="35"/>
        <v>0.12660072796366223</v>
      </c>
      <c r="IW72" s="27">
        <f t="shared" si="35"/>
        <v>2.7090108521699522E-2</v>
      </c>
    </row>
    <row r="73" spans="1:257">
      <c r="A73" s="21">
        <v>71</v>
      </c>
      <c r="B73" s="19" t="s">
        <v>173</v>
      </c>
      <c r="C73" s="22" t="s">
        <v>174</v>
      </c>
      <c r="D73" s="19">
        <v>2</v>
      </c>
      <c r="E73" s="19">
        <v>6</v>
      </c>
      <c r="G73" s="23">
        <v>41218</v>
      </c>
      <c r="H73" s="24">
        <v>0.8783333333333333</v>
      </c>
      <c r="I73" s="24"/>
      <c r="J73" s="25">
        <v>29.239000000000001</v>
      </c>
      <c r="K73" s="25">
        <v>-46.058</v>
      </c>
      <c r="L73" s="25">
        <v>10.457000000000001</v>
      </c>
      <c r="M73" s="26"/>
      <c r="O73" s="26">
        <v>49.157754520000005</v>
      </c>
      <c r="P73" s="26">
        <v>2.3032517399999999</v>
      </c>
      <c r="Q73" s="26">
        <v>0.16351201999999998</v>
      </c>
      <c r="R73" s="26">
        <v>5.8462400000000008E-3</v>
      </c>
      <c r="S73" s="26">
        <v>3.6777749999999998E-2</v>
      </c>
      <c r="T73" s="26">
        <v>35.919080000000001</v>
      </c>
      <c r="U73" s="26">
        <v>0.95163650999999994</v>
      </c>
      <c r="V73" s="26">
        <v>8.2697924900000004</v>
      </c>
      <c r="W73" s="26">
        <v>0.66741839999999997</v>
      </c>
      <c r="X73" s="26">
        <v>0.52031642</v>
      </c>
      <c r="Y73" s="26">
        <v>3.6138300000000002E-3</v>
      </c>
      <c r="Z73" s="26">
        <v>0.47800000000000004</v>
      </c>
      <c r="AA73" s="26">
        <v>0.189</v>
      </c>
      <c r="AB73" s="26">
        <f t="shared" si="49"/>
        <v>98.665999920000004</v>
      </c>
      <c r="AC73" s="26">
        <f t="shared" si="50"/>
        <v>0.20127255979450903</v>
      </c>
      <c r="AD73" s="26">
        <f t="shared" si="36"/>
        <v>4.2646172982974739E-2</v>
      </c>
      <c r="AE73" s="26">
        <f t="shared" si="37"/>
        <v>98.422081187222531</v>
      </c>
      <c r="AG73" s="25">
        <v>86.932000000000002</v>
      </c>
      <c r="AH73" s="25">
        <v>5.1890000000000001</v>
      </c>
      <c r="AI73" s="25">
        <v>0.15759999999999999</v>
      </c>
      <c r="AJ73" s="25">
        <v>9.5999999999999992E-3</v>
      </c>
      <c r="AK73" s="25">
        <v>4.4400000000000002E-2</v>
      </c>
      <c r="AL73" s="25">
        <v>48.128999999999998</v>
      </c>
      <c r="AM73" s="25">
        <v>2.8058000000000001</v>
      </c>
      <c r="AN73" s="25">
        <v>10.901</v>
      </c>
      <c r="AO73" s="25">
        <v>2.7974000000000001</v>
      </c>
      <c r="AP73" s="25">
        <v>3.165</v>
      </c>
      <c r="AQ73" s="25">
        <v>2.81E-2</v>
      </c>
      <c r="AR73" s="25">
        <v>5.9310999999999998</v>
      </c>
      <c r="AS73" s="25">
        <v>9.7102000000000004</v>
      </c>
      <c r="AU73" s="26">
        <v>46.881599999999999</v>
      </c>
      <c r="AV73" s="26">
        <v>1.9017999999999999</v>
      </c>
      <c r="AW73" s="26">
        <v>0.15559999999999999</v>
      </c>
      <c r="AX73" s="26">
        <v>5.7999999999999996E-3</v>
      </c>
      <c r="AY73" s="26">
        <v>3.6600000000000001E-2</v>
      </c>
      <c r="AZ73" s="26">
        <v>33.9358</v>
      </c>
      <c r="BA73" s="26">
        <v>0.92679999999999996</v>
      </c>
      <c r="BB73" s="26">
        <v>6.2451999999999996</v>
      </c>
      <c r="BC73" s="26">
        <v>0.68689999999999996</v>
      </c>
      <c r="BD73" s="26">
        <v>0.36940000000000001</v>
      </c>
      <c r="BE73" s="26">
        <v>4.1999999999999997E-3</v>
      </c>
      <c r="BF73" s="26">
        <v>0.53500000000000003</v>
      </c>
      <c r="BG73" s="26">
        <v>0.19420000000000001</v>
      </c>
      <c r="BI73" s="27">
        <f t="shared" si="31"/>
        <v>1.0485511270946386</v>
      </c>
      <c r="BJ73" s="27">
        <f t="shared" si="31"/>
        <v>1.211090409086129</v>
      </c>
      <c r="BK73" s="27">
        <f t="shared" si="31"/>
        <v>1.0508484575835475</v>
      </c>
      <c r="BL73" s="27">
        <f t="shared" si="31"/>
        <v>1.0079724137931036</v>
      </c>
      <c r="BM73" s="27">
        <f t="shared" si="31"/>
        <v>1.0048565573770492</v>
      </c>
      <c r="BN73" s="27">
        <f t="shared" si="31"/>
        <v>1.0584421171741936</v>
      </c>
      <c r="BO73" s="27">
        <f t="shared" si="27"/>
        <v>1.0267981333621061</v>
      </c>
      <c r="BP73" s="27">
        <f t="shared" si="27"/>
        <v>1.3241837715365401</v>
      </c>
      <c r="BQ73" s="27">
        <f t="shared" si="27"/>
        <v>0.97163837530936092</v>
      </c>
      <c r="BR73" s="27">
        <f t="shared" ref="BR73:BU136" si="51">X73/BD73</f>
        <v>1.4085447211694639</v>
      </c>
      <c r="BS73" s="27">
        <f t="shared" si="51"/>
        <v>0.86043571428571441</v>
      </c>
      <c r="BT73" s="27">
        <f t="shared" si="51"/>
        <v>0.8934579439252337</v>
      </c>
      <c r="BU73" s="27">
        <f t="shared" si="51"/>
        <v>0.97322348094747679</v>
      </c>
      <c r="BW73" s="19">
        <v>487435.2</v>
      </c>
      <c r="BX73" s="19">
        <v>20053.2</v>
      </c>
      <c r="BY73" s="19">
        <v>3000</v>
      </c>
      <c r="BZ73" s="19">
        <v>16.600000000000001</v>
      </c>
      <c r="CA73" s="19">
        <v>66.400000000000006</v>
      </c>
      <c r="CB73" s="19">
        <v>60614.6</v>
      </c>
      <c r="CC73" s="19">
        <v>1372.1</v>
      </c>
      <c r="CD73" s="19">
        <v>48907</v>
      </c>
      <c r="CE73" s="19">
        <v>15890.4</v>
      </c>
      <c r="CF73" s="19">
        <v>1584.7</v>
      </c>
      <c r="CG73" s="19">
        <v>83.1</v>
      </c>
      <c r="CH73" s="19">
        <v>182.7</v>
      </c>
      <c r="CI73" s="19">
        <v>3425.3</v>
      </c>
      <c r="CK73" s="19">
        <f t="shared" si="32"/>
        <v>490911.21428571432</v>
      </c>
      <c r="CL73" s="19">
        <f t="shared" si="32"/>
        <v>21159.931372549021</v>
      </c>
      <c r="CM73" s="19">
        <f t="shared" si="32"/>
        <v>9475.7170212765959</v>
      </c>
      <c r="CN73" s="19">
        <f t="shared" si="32"/>
        <v>328.9</v>
      </c>
      <c r="CO73" s="19">
        <f t="shared" si="32"/>
        <v>290.05957446808509</v>
      </c>
      <c r="CP73" s="19">
        <f t="shared" si="32"/>
        <v>60950.966666666667</v>
      </c>
      <c r="CQ73" s="19">
        <f t="shared" si="32"/>
        <v>1589.75</v>
      </c>
      <c r="CR73" s="19">
        <f t="shared" si="28"/>
        <v>49664.5</v>
      </c>
      <c r="CS73" s="19">
        <f t="shared" si="28"/>
        <v>20074.75</v>
      </c>
      <c r="CT73" s="19">
        <f t="shared" si="28"/>
        <v>1950.15</v>
      </c>
      <c r="CU73" s="19">
        <f t="shared" si="28"/>
        <v>1822.090476190476</v>
      </c>
      <c r="CV73" s="19">
        <f t="shared" si="28"/>
        <v>319.67777777777775</v>
      </c>
      <c r="CW73" s="19">
        <f t="shared" si="28"/>
        <v>4478.5</v>
      </c>
      <c r="CY73" s="19">
        <v>4079.7</v>
      </c>
      <c r="CZ73" s="19">
        <v>1232.5999999999999</v>
      </c>
      <c r="DA73" s="19">
        <v>6558.1</v>
      </c>
      <c r="DB73" s="19">
        <v>338.9</v>
      </c>
      <c r="DC73" s="19">
        <v>239.2</v>
      </c>
      <c r="DD73" s="19">
        <v>328.9</v>
      </c>
      <c r="DE73" s="19">
        <v>202.7</v>
      </c>
      <c r="DF73" s="19">
        <v>890.4</v>
      </c>
      <c r="DG73" s="19">
        <v>4318.8999999999996</v>
      </c>
      <c r="DH73" s="19">
        <v>402</v>
      </c>
      <c r="DI73" s="19">
        <v>1817.3</v>
      </c>
      <c r="DJ73" s="19">
        <v>146.19999999999999</v>
      </c>
      <c r="DK73" s="19">
        <v>1053.2</v>
      </c>
      <c r="DM73" s="19">
        <v>2671.1</v>
      </c>
      <c r="DN73" s="19">
        <v>953.5</v>
      </c>
      <c r="DO73" s="19">
        <v>6382.1</v>
      </c>
      <c r="DP73" s="19">
        <v>285.7</v>
      </c>
      <c r="DQ73" s="19">
        <v>206</v>
      </c>
      <c r="DR73" s="19">
        <v>342.2</v>
      </c>
      <c r="DS73" s="19">
        <v>232.6</v>
      </c>
      <c r="DT73" s="19">
        <v>624.6</v>
      </c>
      <c r="DU73" s="19">
        <v>4049.8</v>
      </c>
      <c r="DV73" s="19">
        <v>328.9</v>
      </c>
      <c r="DW73" s="19">
        <v>1667.8</v>
      </c>
      <c r="DX73" s="19">
        <v>129.6</v>
      </c>
      <c r="DY73" s="19">
        <v>1053.2</v>
      </c>
      <c r="EA73" s="19">
        <f t="shared" si="33"/>
        <v>3476.0142857142855</v>
      </c>
      <c r="EB73" s="19">
        <f t="shared" si="33"/>
        <v>1106.7313725490196</v>
      </c>
      <c r="EC73" s="19">
        <f t="shared" si="33"/>
        <v>6475.7170212765959</v>
      </c>
      <c r="ED73" s="19">
        <f t="shared" si="33"/>
        <v>312.29999999999995</v>
      </c>
      <c r="EE73" s="19">
        <f t="shared" si="33"/>
        <v>223.65957446808511</v>
      </c>
      <c r="EF73" s="19">
        <f t="shared" si="33"/>
        <v>336.36666666666667</v>
      </c>
      <c r="EG73" s="19">
        <f t="shared" si="33"/>
        <v>217.64999999999998</v>
      </c>
      <c r="EH73" s="19">
        <f t="shared" si="29"/>
        <v>757.5</v>
      </c>
      <c r="EI73" s="19">
        <f t="shared" si="29"/>
        <v>4184.3500000000004</v>
      </c>
      <c r="EJ73" s="19">
        <f t="shared" si="29"/>
        <v>365.45</v>
      </c>
      <c r="EK73" s="19">
        <f t="shared" si="29"/>
        <v>1738.9904761904761</v>
      </c>
      <c r="EL73" s="19">
        <f t="shared" si="29"/>
        <v>136.97777777777776</v>
      </c>
      <c r="EM73" s="19">
        <f t="shared" si="29"/>
        <v>1053.2</v>
      </c>
      <c r="EO73" s="26">
        <v>30.1</v>
      </c>
      <c r="EQ73" s="19">
        <v>10</v>
      </c>
      <c r="ER73" s="19">
        <v>30</v>
      </c>
      <c r="ES73" s="19">
        <v>20</v>
      </c>
      <c r="ET73" s="19">
        <v>50</v>
      </c>
      <c r="EU73" s="19">
        <v>30</v>
      </c>
      <c r="EV73" s="19">
        <v>30</v>
      </c>
      <c r="EW73" s="19">
        <v>30</v>
      </c>
      <c r="EX73" s="19">
        <v>30</v>
      </c>
      <c r="EY73" s="19">
        <v>20</v>
      </c>
      <c r="EZ73" s="19">
        <v>30</v>
      </c>
      <c r="FA73" s="19">
        <v>20</v>
      </c>
      <c r="FB73" s="19">
        <v>30</v>
      </c>
      <c r="FC73" s="19">
        <v>20</v>
      </c>
      <c r="FE73" s="25">
        <v>2.1</v>
      </c>
      <c r="FF73" s="25">
        <v>2.2999999999999998</v>
      </c>
      <c r="FG73" s="25">
        <v>2.2000000000000002</v>
      </c>
      <c r="FH73" s="25">
        <v>2.8</v>
      </c>
      <c r="FI73" s="25">
        <v>2.2000000000000002</v>
      </c>
      <c r="FJ73" s="25">
        <v>3.2</v>
      </c>
      <c r="FK73" s="25">
        <v>2.5</v>
      </c>
      <c r="FL73" s="25">
        <v>2.8</v>
      </c>
      <c r="FM73" s="25">
        <v>2.2000000000000002</v>
      </c>
      <c r="FN73" s="25">
        <v>2.8</v>
      </c>
      <c r="FO73" s="25">
        <v>2.2000000000000002</v>
      </c>
      <c r="FP73" s="25">
        <v>3.5</v>
      </c>
      <c r="FQ73" s="25">
        <v>2.2000000000000002</v>
      </c>
      <c r="FR73" s="25"/>
      <c r="FS73" s="25">
        <v>2.8</v>
      </c>
      <c r="FT73" s="25">
        <v>2.8</v>
      </c>
      <c r="FU73" s="25">
        <v>2.5</v>
      </c>
      <c r="FV73" s="25">
        <v>2.8</v>
      </c>
      <c r="FW73" s="25">
        <v>2.5</v>
      </c>
      <c r="FX73" s="25">
        <v>2.5</v>
      </c>
      <c r="FY73" s="25">
        <v>2.5</v>
      </c>
      <c r="FZ73" s="25">
        <v>2.8</v>
      </c>
      <c r="GA73" s="25">
        <v>2.2000000000000002</v>
      </c>
      <c r="GB73" s="25">
        <v>2.8</v>
      </c>
      <c r="GC73" s="25">
        <v>2</v>
      </c>
      <c r="GD73" s="25">
        <v>2.8</v>
      </c>
      <c r="GE73" s="25">
        <v>2.2000000000000002</v>
      </c>
      <c r="GG73" s="28">
        <v>560706</v>
      </c>
      <c r="GH73" s="28">
        <v>386426.8</v>
      </c>
      <c r="GI73" s="28">
        <v>1904278.9</v>
      </c>
      <c r="GJ73" s="28">
        <v>136666</v>
      </c>
      <c r="GK73" s="28">
        <v>151055.4</v>
      </c>
      <c r="GL73" s="28">
        <v>125939.4</v>
      </c>
      <c r="GM73" s="28">
        <v>48865.4</v>
      </c>
      <c r="GN73" s="28">
        <v>448639.5</v>
      </c>
      <c r="GO73" s="28">
        <v>568018.30000000005</v>
      </c>
      <c r="GP73" s="28">
        <v>50075.9</v>
      </c>
      <c r="GQ73" s="28">
        <v>296729</v>
      </c>
      <c r="GR73" s="28">
        <v>3095.5</v>
      </c>
      <c r="GS73" s="28">
        <v>35263.800000000003</v>
      </c>
      <c r="GU73" s="26">
        <v>25.21</v>
      </c>
      <c r="GV73" s="26">
        <v>19.399999999999999</v>
      </c>
      <c r="GW73" s="26">
        <v>59.19</v>
      </c>
      <c r="GX73" s="26">
        <v>41.39</v>
      </c>
      <c r="GY73" s="26">
        <v>56.02</v>
      </c>
      <c r="GZ73" s="26">
        <v>54.81</v>
      </c>
      <c r="HA73" s="26">
        <v>25.58</v>
      </c>
      <c r="HB73" s="26">
        <v>34.549999999999997</v>
      </c>
      <c r="HC73" s="26">
        <v>17.55</v>
      </c>
      <c r="HD73" s="26">
        <v>8.66</v>
      </c>
      <c r="HE73" s="26">
        <v>12.39</v>
      </c>
      <c r="HF73" s="26">
        <v>9.02</v>
      </c>
      <c r="HG73" s="26">
        <v>2</v>
      </c>
      <c r="HI73" s="27">
        <f t="shared" si="34"/>
        <v>2.1494187584575993E-2</v>
      </c>
      <c r="HJ73" s="27">
        <f t="shared" si="34"/>
        <v>9.0307650625814345E-3</v>
      </c>
      <c r="HK73" s="27">
        <f t="shared" si="34"/>
        <v>1.4372748094814425E-2</v>
      </c>
      <c r="HL73" s="27">
        <f t="shared" si="34"/>
        <v>1.865681839363343E-2</v>
      </c>
      <c r="HM73" s="27">
        <f t="shared" si="34"/>
        <v>2.4882673713612868E-2</v>
      </c>
      <c r="HN73" s="27">
        <f t="shared" si="34"/>
        <v>3.7719345481605319E-2</v>
      </c>
      <c r="HO73" s="27">
        <f t="shared" si="34"/>
        <v>3.5404288058524927E-2</v>
      </c>
      <c r="HP73" s="27">
        <f t="shared" si="30"/>
        <v>1.2530906828149132E-2</v>
      </c>
      <c r="HQ73" s="27">
        <f t="shared" si="30"/>
        <v>1.0618702685760302E-2</v>
      </c>
      <c r="HR73" s="27">
        <f t="shared" si="30"/>
        <v>2.0790557225553643E-2</v>
      </c>
      <c r="HS73" s="27">
        <f t="shared" si="30"/>
        <v>8.1924981226033419E-3</v>
      </c>
      <c r="HT73" s="27">
        <f t="shared" si="30"/>
        <v>0.13604020550481005</v>
      </c>
      <c r="HU73" s="27">
        <f t="shared" si="30"/>
        <v>9.7950554002227928E-3</v>
      </c>
      <c r="HW73" s="27">
        <f t="shared" si="38"/>
        <v>4.5982515499683421E-2</v>
      </c>
      <c r="HX73" s="27">
        <f t="shared" si="39"/>
        <v>1.706363058574762E-2</v>
      </c>
      <c r="HY73" s="27">
        <f t="shared" si="40"/>
        <v>2.3980930196197868E-2</v>
      </c>
      <c r="HZ73" s="27">
        <f t="shared" si="41"/>
        <v>2.726880576413462E-2</v>
      </c>
      <c r="IA73" s="27">
        <f t="shared" si="42"/>
        <v>3.6604901300095895E-2</v>
      </c>
      <c r="IB73" s="27">
        <f t="shared" si="43"/>
        <v>4.8525937962085243E-2</v>
      </c>
      <c r="IC73" s="27">
        <f t="shared" si="44"/>
        <v>4.5714016741167381E-2</v>
      </c>
      <c r="ID73" s="27">
        <f t="shared" si="45"/>
        <v>2.0780002793119708E-2</v>
      </c>
      <c r="IE73" s="27">
        <f t="shared" si="46"/>
        <v>1.4857688797915814E-2</v>
      </c>
      <c r="IF73" s="27">
        <f t="shared" si="47"/>
        <v>2.8025047423329542E-2</v>
      </c>
      <c r="IG73" s="27">
        <f t="shared" si="48"/>
        <v>9.8686832384879842E-3</v>
      </c>
      <c r="IH73" s="27"/>
      <c r="II73" s="27"/>
      <c r="IK73" s="27">
        <f t="shared" si="35"/>
        <v>2.6292597032122381E-3</v>
      </c>
      <c r="IL73" s="27">
        <f t="shared" si="35"/>
        <v>7.830689525546327E-3</v>
      </c>
      <c r="IM73" s="27">
        <f t="shared" si="35"/>
        <v>5.4260072021272095E-2</v>
      </c>
      <c r="IN73" s="27">
        <f t="shared" si="35"/>
        <v>1.2434273588954494</v>
      </c>
      <c r="IO73" s="27">
        <f t="shared" si="35"/>
        <v>0.3592120712954433</v>
      </c>
      <c r="IP73" s="27">
        <f t="shared" si="35"/>
        <v>4.2979785516507728E-3</v>
      </c>
      <c r="IQ73" s="27">
        <f t="shared" si="35"/>
        <v>3.2605998143220363E-2</v>
      </c>
      <c r="IR73" s="27">
        <f t="shared" si="35"/>
        <v>4.8316463105785778E-3</v>
      </c>
      <c r="IS73" s="27">
        <f t="shared" si="35"/>
        <v>1.2632935161864344E-2</v>
      </c>
      <c r="IT73" s="27">
        <f t="shared" si="35"/>
        <v>3.1955148297623547E-2</v>
      </c>
      <c r="IU73" s="27">
        <f t="shared" si="35"/>
        <v>0.92553245783296478</v>
      </c>
      <c r="IV73" s="27">
        <f t="shared" si="35"/>
        <v>0.12308693297236453</v>
      </c>
      <c r="IW73" s="27">
        <f t="shared" si="35"/>
        <v>2.7985459967024721E-2</v>
      </c>
    </row>
    <row r="74" spans="1:257">
      <c r="A74" s="21">
        <v>72</v>
      </c>
      <c r="B74" s="19" t="s">
        <v>173</v>
      </c>
      <c r="C74" s="22" t="s">
        <v>174</v>
      </c>
      <c r="D74" s="19">
        <v>2</v>
      </c>
      <c r="E74" s="19">
        <v>7</v>
      </c>
      <c r="G74" s="23">
        <v>41218</v>
      </c>
      <c r="H74" s="24">
        <v>0.88136574074074081</v>
      </c>
      <c r="I74" s="24"/>
      <c r="J74" s="25">
        <v>29.241</v>
      </c>
      <c r="K74" s="25">
        <v>-46.052</v>
      </c>
      <c r="L74" s="25">
        <v>10.457000000000001</v>
      </c>
      <c r="M74" s="26"/>
      <c r="O74" s="26">
        <v>49.818810579999997</v>
      </c>
      <c r="P74" s="26">
        <v>1.72318752</v>
      </c>
      <c r="Q74" s="26">
        <v>0.10845184999999999</v>
      </c>
      <c r="R74" s="26">
        <v>2.3384960000000003E-2</v>
      </c>
      <c r="S74" s="26">
        <v>5.8844400000000003E-3</v>
      </c>
      <c r="T74" s="26">
        <v>36.118487500000001</v>
      </c>
      <c r="U74" s="26">
        <v>0.86770656000000002</v>
      </c>
      <c r="V74" s="26">
        <v>8.4986337499999998</v>
      </c>
      <c r="W74" s="26">
        <v>0.56247839999999993</v>
      </c>
      <c r="X74" s="26">
        <v>0.40034709000000002</v>
      </c>
      <c r="Y74" s="26">
        <v>3.6138300000000002E-3</v>
      </c>
      <c r="Z74" s="26">
        <v>0.51300000000000001</v>
      </c>
      <c r="AA74" s="26">
        <v>0.191</v>
      </c>
      <c r="AB74" s="26">
        <f t="shared" si="49"/>
        <v>98.834986480000026</v>
      </c>
      <c r="AC74" s="26">
        <f t="shared" si="50"/>
        <v>0.21601009032339566</v>
      </c>
      <c r="AD74" s="26">
        <f t="shared" si="36"/>
        <v>4.3097455236762831E-2</v>
      </c>
      <c r="AE74" s="26">
        <f t="shared" si="37"/>
        <v>98.575878934439871</v>
      </c>
      <c r="AG74" s="25">
        <v>88.251000000000005</v>
      </c>
      <c r="AH74" s="25">
        <v>3.8786</v>
      </c>
      <c r="AI74" s="25">
        <v>0.1053</v>
      </c>
      <c r="AJ74" s="25">
        <v>3.8100000000000002E-2</v>
      </c>
      <c r="AK74" s="25">
        <v>6.8999999999999999E-3</v>
      </c>
      <c r="AL74" s="25">
        <v>48.398000000000003</v>
      </c>
      <c r="AM74" s="25">
        <v>2.5573000000000001</v>
      </c>
      <c r="AN74" s="25">
        <v>11.209</v>
      </c>
      <c r="AO74" s="25">
        <v>2.3589000000000002</v>
      </c>
      <c r="AP74" s="25">
        <v>2.4337</v>
      </c>
      <c r="AQ74" s="25">
        <v>2.8500000000000001E-2</v>
      </c>
      <c r="AR74" s="25">
        <v>6.3784999999999998</v>
      </c>
      <c r="AS74" s="25">
        <v>9.7842000000000002</v>
      </c>
      <c r="AU74" s="26">
        <v>47.593000000000004</v>
      </c>
      <c r="AV74" s="26">
        <v>1.4215</v>
      </c>
      <c r="AW74" s="26">
        <v>0.104</v>
      </c>
      <c r="AX74" s="26">
        <v>2.3099999999999999E-2</v>
      </c>
      <c r="AY74" s="26">
        <v>5.7000000000000002E-3</v>
      </c>
      <c r="AZ74" s="26">
        <v>34.125399999999999</v>
      </c>
      <c r="BA74" s="26">
        <v>0.84470000000000001</v>
      </c>
      <c r="BB74" s="26">
        <v>6.4215999999999998</v>
      </c>
      <c r="BC74" s="26">
        <v>0.57920000000000005</v>
      </c>
      <c r="BD74" s="26">
        <v>0.28399999999999997</v>
      </c>
      <c r="BE74" s="26">
        <v>4.3E-3</v>
      </c>
      <c r="BF74" s="26">
        <v>0.57530000000000003</v>
      </c>
      <c r="BG74" s="26">
        <v>0.19570000000000001</v>
      </c>
      <c r="BI74" s="27">
        <f t="shared" si="31"/>
        <v>1.0467676040594203</v>
      </c>
      <c r="BJ74" s="27">
        <f t="shared" si="31"/>
        <v>1.2122318114667605</v>
      </c>
      <c r="BK74" s="27">
        <f t="shared" si="31"/>
        <v>1.0428062499999999</v>
      </c>
      <c r="BL74" s="27">
        <f t="shared" si="31"/>
        <v>1.012335930735931</v>
      </c>
      <c r="BM74" s="27">
        <f t="shared" si="31"/>
        <v>1.0323578947368421</v>
      </c>
      <c r="BN74" s="27">
        <f t="shared" si="31"/>
        <v>1.05840480990699</v>
      </c>
      <c r="BO74" s="27">
        <f t="shared" si="31"/>
        <v>1.027236367941281</v>
      </c>
      <c r="BP74" s="27">
        <f t="shared" si="31"/>
        <v>1.3234448969104273</v>
      </c>
      <c r="BQ74" s="27">
        <f t="shared" si="31"/>
        <v>0.97112983425414345</v>
      </c>
      <c r="BR74" s="27">
        <f t="shared" si="51"/>
        <v>1.4096728521126762</v>
      </c>
      <c r="BS74" s="27">
        <f t="shared" si="51"/>
        <v>0.84042558139534884</v>
      </c>
      <c r="BT74" s="27">
        <f t="shared" si="51"/>
        <v>0.89170867373544238</v>
      </c>
      <c r="BU74" s="27">
        <f t="shared" si="51"/>
        <v>0.97598364844149199</v>
      </c>
      <c r="BW74" s="19">
        <v>494832.2</v>
      </c>
      <c r="BX74" s="19">
        <v>14988.4</v>
      </c>
      <c r="BY74" s="19">
        <v>2004</v>
      </c>
      <c r="BZ74" s="19">
        <v>53.2</v>
      </c>
      <c r="CA74" s="19">
        <v>10</v>
      </c>
      <c r="CB74" s="19">
        <v>60950.5</v>
      </c>
      <c r="CC74" s="19">
        <v>1249.5999999999999</v>
      </c>
      <c r="CD74" s="19">
        <v>50289.1</v>
      </c>
      <c r="CE74" s="19">
        <v>13399.8</v>
      </c>
      <c r="CF74" s="19">
        <v>1219.7</v>
      </c>
      <c r="CG74" s="19">
        <v>83.1</v>
      </c>
      <c r="CH74" s="19">
        <v>196.1</v>
      </c>
      <c r="CI74" s="19">
        <v>3449.6</v>
      </c>
      <c r="CK74" s="19">
        <f t="shared" si="32"/>
        <v>498373.97142857144</v>
      </c>
      <c r="CL74" s="19">
        <f t="shared" si="32"/>
        <v>16122.319607843137</v>
      </c>
      <c r="CM74" s="19">
        <f t="shared" si="32"/>
        <v>8598.0574468085106</v>
      </c>
      <c r="CN74" s="19">
        <f t="shared" ref="CN74:CT112" si="52">BZ74+ED74</f>
        <v>350.65</v>
      </c>
      <c r="CO74" s="19">
        <f t="shared" si="52"/>
        <v>206.31063829787234</v>
      </c>
      <c r="CP74" s="19">
        <f t="shared" si="52"/>
        <v>61255.214035087716</v>
      </c>
      <c r="CQ74" s="19">
        <f t="shared" si="52"/>
        <v>1482.25</v>
      </c>
      <c r="CR74" s="19">
        <f t="shared" si="28"/>
        <v>51003.65</v>
      </c>
      <c r="CS74" s="19">
        <f t="shared" si="28"/>
        <v>17220</v>
      </c>
      <c r="CT74" s="19">
        <f t="shared" si="28"/>
        <v>1537.1</v>
      </c>
      <c r="CU74" s="19">
        <f t="shared" si="28"/>
        <v>1808.0952380952381</v>
      </c>
      <c r="CV74" s="19">
        <f t="shared" si="28"/>
        <v>319.45555555555552</v>
      </c>
      <c r="CW74" s="19">
        <f t="shared" si="28"/>
        <v>4576.25</v>
      </c>
      <c r="CY74" s="19">
        <v>4234</v>
      </c>
      <c r="CZ74" s="19">
        <v>1292.8</v>
      </c>
      <c r="DA74" s="19">
        <v>6942.5</v>
      </c>
      <c r="DB74" s="19">
        <v>322.39999999999998</v>
      </c>
      <c r="DC74" s="19">
        <v>199.4</v>
      </c>
      <c r="DD74" s="19">
        <v>299.10000000000002</v>
      </c>
      <c r="DE74" s="19">
        <v>236</v>
      </c>
      <c r="DF74" s="19">
        <v>820.9</v>
      </c>
      <c r="DG74" s="19">
        <v>4114.3</v>
      </c>
      <c r="DH74" s="19">
        <v>365.6</v>
      </c>
      <c r="DI74" s="19">
        <v>1758.1</v>
      </c>
      <c r="DJ74" s="19">
        <v>136.30000000000001</v>
      </c>
      <c r="DK74" s="19">
        <v>1279.5</v>
      </c>
      <c r="DM74" s="19">
        <v>2618.8000000000002</v>
      </c>
      <c r="DN74" s="19">
        <v>940.5</v>
      </c>
      <c r="DO74" s="19">
        <v>6198.1</v>
      </c>
      <c r="DP74" s="19">
        <v>272.5</v>
      </c>
      <c r="DQ74" s="19">
        <v>192.8</v>
      </c>
      <c r="DR74" s="19">
        <v>309.10000000000002</v>
      </c>
      <c r="DS74" s="19">
        <v>229.3</v>
      </c>
      <c r="DT74" s="19">
        <v>608.20000000000005</v>
      </c>
      <c r="DU74" s="19">
        <v>3526.1</v>
      </c>
      <c r="DV74" s="19">
        <v>269.2</v>
      </c>
      <c r="DW74" s="19">
        <v>1694.9</v>
      </c>
      <c r="DX74" s="19">
        <v>113</v>
      </c>
      <c r="DY74" s="19">
        <v>973.8</v>
      </c>
      <c r="EA74" s="19">
        <f t="shared" si="33"/>
        <v>3541.7714285714287</v>
      </c>
      <c r="EB74" s="19">
        <f t="shared" si="33"/>
        <v>1133.9196078431373</v>
      </c>
      <c r="EC74" s="19">
        <f t="shared" si="33"/>
        <v>6594.0574468085106</v>
      </c>
      <c r="ED74" s="19">
        <f t="shared" ref="ED74:EJ112" si="53">(FV74/(FH74+FV74))*(DB74-DP74)+DP74</f>
        <v>297.45</v>
      </c>
      <c r="EE74" s="19">
        <f t="shared" si="53"/>
        <v>196.31063829787234</v>
      </c>
      <c r="EF74" s="19">
        <f t="shared" si="53"/>
        <v>304.71403508771931</v>
      </c>
      <c r="EG74" s="19">
        <f t="shared" si="53"/>
        <v>232.65</v>
      </c>
      <c r="EH74" s="19">
        <f t="shared" si="29"/>
        <v>714.55</v>
      </c>
      <c r="EI74" s="19">
        <f t="shared" si="29"/>
        <v>3820.2</v>
      </c>
      <c r="EJ74" s="19">
        <f t="shared" si="29"/>
        <v>317.39999999999998</v>
      </c>
      <c r="EK74" s="19">
        <f t="shared" si="29"/>
        <v>1724.9952380952382</v>
      </c>
      <c r="EL74" s="19">
        <f t="shared" si="29"/>
        <v>123.35555555555555</v>
      </c>
      <c r="EM74" s="19">
        <f t="shared" si="29"/>
        <v>1126.6500000000001</v>
      </c>
      <c r="EO74" s="26">
        <v>30.09</v>
      </c>
      <c r="EQ74" s="19">
        <v>10</v>
      </c>
      <c r="ER74" s="19">
        <v>30</v>
      </c>
      <c r="ES74" s="19">
        <v>20</v>
      </c>
      <c r="ET74" s="19">
        <v>50</v>
      </c>
      <c r="EU74" s="19">
        <v>30</v>
      </c>
      <c r="EV74" s="19">
        <v>30</v>
      </c>
      <c r="EW74" s="19">
        <v>30</v>
      </c>
      <c r="EX74" s="19">
        <v>30</v>
      </c>
      <c r="EY74" s="19">
        <v>20</v>
      </c>
      <c r="EZ74" s="19">
        <v>30</v>
      </c>
      <c r="FA74" s="19">
        <v>20</v>
      </c>
      <c r="FB74" s="19">
        <v>30</v>
      </c>
      <c r="FC74" s="19">
        <v>20</v>
      </c>
      <c r="FE74" s="25">
        <v>2.1</v>
      </c>
      <c r="FF74" s="25">
        <v>2.2999999999999998</v>
      </c>
      <c r="FG74" s="25">
        <v>2.2000000000000002</v>
      </c>
      <c r="FH74" s="25">
        <v>2.8</v>
      </c>
      <c r="FI74" s="25">
        <v>2.2000000000000002</v>
      </c>
      <c r="FJ74" s="25">
        <v>3.2</v>
      </c>
      <c r="FK74" s="25">
        <v>2.5</v>
      </c>
      <c r="FL74" s="25">
        <v>2.8</v>
      </c>
      <c r="FM74" s="25">
        <v>2.2000000000000002</v>
      </c>
      <c r="FN74" s="25">
        <v>2.8</v>
      </c>
      <c r="FO74" s="25">
        <v>2.2000000000000002</v>
      </c>
      <c r="FP74" s="25">
        <v>3.5</v>
      </c>
      <c r="FQ74" s="25">
        <v>2.2000000000000002</v>
      </c>
      <c r="FR74" s="25"/>
      <c r="FS74" s="25">
        <v>2.8</v>
      </c>
      <c r="FT74" s="25">
        <v>2.8</v>
      </c>
      <c r="FU74" s="25">
        <v>2.5</v>
      </c>
      <c r="FV74" s="25">
        <v>2.8</v>
      </c>
      <c r="FW74" s="25">
        <v>2.5</v>
      </c>
      <c r="FX74" s="25">
        <v>2.5</v>
      </c>
      <c r="FY74" s="25">
        <v>2.5</v>
      </c>
      <c r="FZ74" s="25">
        <v>2.8</v>
      </c>
      <c r="GA74" s="25">
        <v>2.2000000000000002</v>
      </c>
      <c r="GB74" s="25">
        <v>2.8</v>
      </c>
      <c r="GC74" s="25">
        <v>2</v>
      </c>
      <c r="GD74" s="25">
        <v>2.8</v>
      </c>
      <c r="GE74" s="25">
        <v>2.2000000000000002</v>
      </c>
      <c r="GG74" s="28">
        <v>560706</v>
      </c>
      <c r="GH74" s="28">
        <v>386426.8</v>
      </c>
      <c r="GI74" s="28">
        <v>1904278.9</v>
      </c>
      <c r="GJ74" s="28">
        <v>136666</v>
      </c>
      <c r="GK74" s="28">
        <v>151055.4</v>
      </c>
      <c r="GL74" s="28">
        <v>125939.4</v>
      </c>
      <c r="GM74" s="28">
        <v>48865.4</v>
      </c>
      <c r="GN74" s="28">
        <v>448639.5</v>
      </c>
      <c r="GO74" s="28">
        <v>568018.30000000005</v>
      </c>
      <c r="GP74" s="28">
        <v>50075.9</v>
      </c>
      <c r="GQ74" s="28">
        <v>296729</v>
      </c>
      <c r="GR74" s="28">
        <v>3095.5</v>
      </c>
      <c r="GS74" s="28">
        <v>35263.800000000003</v>
      </c>
      <c r="GU74" s="26">
        <v>25.21</v>
      </c>
      <c r="GV74" s="26">
        <v>19.399999999999999</v>
      </c>
      <c r="GW74" s="26">
        <v>59.19</v>
      </c>
      <c r="GX74" s="26">
        <v>41.39</v>
      </c>
      <c r="GY74" s="26">
        <v>56.02</v>
      </c>
      <c r="GZ74" s="26">
        <v>54.81</v>
      </c>
      <c r="HA74" s="26">
        <v>25.58</v>
      </c>
      <c r="HB74" s="26">
        <v>34.549999999999997</v>
      </c>
      <c r="HC74" s="26">
        <v>17.55</v>
      </c>
      <c r="HD74" s="26">
        <v>8.66</v>
      </c>
      <c r="HE74" s="26">
        <v>12.39</v>
      </c>
      <c r="HF74" s="26">
        <v>9.02</v>
      </c>
      <c r="HG74" s="26">
        <v>2</v>
      </c>
      <c r="HI74" s="27">
        <f t="shared" si="34"/>
        <v>2.166323642180772E-2</v>
      </c>
      <c r="HJ74" s="27">
        <f t="shared" si="34"/>
        <v>9.1511533250721415E-3</v>
      </c>
      <c r="HK74" s="27">
        <f t="shared" si="34"/>
        <v>1.4394876197621498E-2</v>
      </c>
      <c r="HL74" s="27">
        <f t="shared" ref="HL74:HR112" si="54">3*BL74*(GX74/GJ74)*SQRT(2)*SQRT(ED74/(ET74*($EO74/1000)))</f>
        <v>1.8289706553201102E-2</v>
      </c>
      <c r="HM74" s="27">
        <f t="shared" si="54"/>
        <v>2.3953753796303611E-2</v>
      </c>
      <c r="HN74" s="27">
        <f t="shared" si="54"/>
        <v>3.5905480867482006E-2</v>
      </c>
      <c r="HO74" s="27">
        <f t="shared" si="54"/>
        <v>3.6625665809165452E-2</v>
      </c>
      <c r="HP74" s="27">
        <f t="shared" si="30"/>
        <v>1.2165704139708654E-2</v>
      </c>
      <c r="HQ74" s="27">
        <f t="shared" si="30"/>
        <v>1.0142506633581194E-2</v>
      </c>
      <c r="HR74" s="27">
        <f t="shared" si="30"/>
        <v>1.9394360194250025E-2</v>
      </c>
      <c r="HS74" s="27">
        <f t="shared" si="30"/>
        <v>7.9710344804715689E-3</v>
      </c>
      <c r="HT74" s="27">
        <f t="shared" si="30"/>
        <v>0.12886726409904714</v>
      </c>
      <c r="HU74" s="27">
        <f t="shared" si="30"/>
        <v>1.0161272515923522E-2</v>
      </c>
      <c r="HW74" s="27">
        <f t="shared" si="38"/>
        <v>4.6344161677173257E-2</v>
      </c>
      <c r="HX74" s="27">
        <f t="shared" si="39"/>
        <v>1.7291104207723812E-2</v>
      </c>
      <c r="HY74" s="27">
        <f t="shared" si="40"/>
        <v>2.4017850935731472E-2</v>
      </c>
      <c r="HZ74" s="27">
        <f t="shared" si="41"/>
        <v>2.6732235098158731E-2</v>
      </c>
      <c r="IA74" s="27">
        <f t="shared" si="42"/>
        <v>3.5238367209742244E-2</v>
      </c>
      <c r="IB74" s="27">
        <f t="shared" si="43"/>
        <v>4.6192401136015603E-2</v>
      </c>
      <c r="IC74" s="27">
        <f t="shared" si="44"/>
        <v>4.7291059692794429E-2</v>
      </c>
      <c r="ID74" s="27">
        <f t="shared" si="45"/>
        <v>2.0174387174878863E-2</v>
      </c>
      <c r="IE74" s="27">
        <f t="shared" si="46"/>
        <v>1.4191395281706806E-2</v>
      </c>
      <c r="IF74" s="27">
        <f t="shared" si="47"/>
        <v>2.6143015711043206E-2</v>
      </c>
      <c r="IG74" s="27">
        <f t="shared" si="48"/>
        <v>9.6019081351760502E-3</v>
      </c>
      <c r="IH74" s="27"/>
      <c r="II74" s="27"/>
      <c r="IK74" s="27">
        <f t="shared" si="35"/>
        <v>2.6100351881923061E-3</v>
      </c>
      <c r="IL74" s="27">
        <f t="shared" si="35"/>
        <v>9.2245689275154575E-3</v>
      </c>
      <c r="IM74" s="27">
        <f t="shared" si="35"/>
        <v>7.9283955517882101E-2</v>
      </c>
      <c r="IN74" s="27">
        <f t="shared" si="35"/>
        <v>0.39013353455229349</v>
      </c>
      <c r="IO74" s="27">
        <f t="shared" si="35"/>
        <v>2.1119159955915419</v>
      </c>
      <c r="IP74" s="27">
        <f t="shared" si="35"/>
        <v>4.2844991200649846E-3</v>
      </c>
      <c r="IQ74" s="27">
        <f t="shared" si="35"/>
        <v>3.4880014950478128E-2</v>
      </c>
      <c r="IR74" s="27">
        <f t="shared" si="35"/>
        <v>4.7596620330631187E-3</v>
      </c>
      <c r="IS74" s="27">
        <f t="shared" si="35"/>
        <v>1.3954058002135335E-2</v>
      </c>
      <c r="IT74" s="27">
        <f t="shared" si="35"/>
        <v>3.716110965099844E-2</v>
      </c>
      <c r="IU74" s="27">
        <f t="shared" si="35"/>
        <v>0.9220410657944369</v>
      </c>
      <c r="IV74" s="27">
        <f t="shared" si="35"/>
        <v>0.11294316141055272</v>
      </c>
      <c r="IW74" s="27">
        <f t="shared" si="35"/>
        <v>2.8219742546217116E-2</v>
      </c>
    </row>
    <row r="75" spans="1:257">
      <c r="A75" s="21">
        <v>73</v>
      </c>
      <c r="B75" s="19" t="s">
        <v>173</v>
      </c>
      <c r="C75" s="19">
        <v>7</v>
      </c>
      <c r="D75" s="19">
        <v>1</v>
      </c>
      <c r="E75" s="19">
        <v>1</v>
      </c>
      <c r="G75" s="23">
        <v>41218</v>
      </c>
      <c r="H75" s="24">
        <v>0.88438657407407406</v>
      </c>
      <c r="J75" s="25">
        <v>29.311</v>
      </c>
      <c r="K75" s="25">
        <v>-46.058</v>
      </c>
      <c r="L75" s="25">
        <v>10.457000000000001</v>
      </c>
      <c r="M75" s="26"/>
      <c r="O75" s="26">
        <v>42.925857100000002</v>
      </c>
      <c r="P75" s="26">
        <v>8.549806499999999</v>
      </c>
      <c r="Q75" s="26">
        <v>0.8425874499999999</v>
      </c>
      <c r="R75" s="26">
        <v>3.0692760000000003E-2</v>
      </c>
      <c r="S75" s="26">
        <v>0.22655093999999998</v>
      </c>
      <c r="T75" s="26">
        <v>32.674526999999998</v>
      </c>
      <c r="U75" s="26">
        <v>0.93226805999999995</v>
      </c>
      <c r="V75" s="26">
        <v>5.5701289300000001</v>
      </c>
      <c r="W75" s="26">
        <v>3.2531399999999997</v>
      </c>
      <c r="X75" s="26">
        <v>1.51107437</v>
      </c>
      <c r="Y75" s="26">
        <v>0.14214398</v>
      </c>
      <c r="Z75" s="26">
        <v>0.51300000000000001</v>
      </c>
      <c r="AA75" s="26">
        <v>0.44799999999999995</v>
      </c>
      <c r="AB75" s="26">
        <f t="shared" si="49"/>
        <v>97.619777089999999</v>
      </c>
      <c r="AC75" s="26">
        <f t="shared" si="50"/>
        <v>0.21601009032339566</v>
      </c>
      <c r="AD75" s="26">
        <f t="shared" si="36"/>
        <v>0.10108722484853269</v>
      </c>
      <c r="AE75" s="26">
        <f t="shared" si="37"/>
        <v>97.302679774828079</v>
      </c>
      <c r="AG75" s="25">
        <v>74.98</v>
      </c>
      <c r="AH75" s="25">
        <v>19.614000000000001</v>
      </c>
      <c r="AI75" s="25">
        <v>0.80689999999999995</v>
      </c>
      <c r="AJ75" s="25">
        <v>0.05</v>
      </c>
      <c r="AK75" s="25">
        <v>0.26929999999999998</v>
      </c>
      <c r="AL75" s="25">
        <v>43.655999999999999</v>
      </c>
      <c r="AM75" s="25">
        <v>2.7442000000000002</v>
      </c>
      <c r="AN75" s="25">
        <v>7.3789999999999996</v>
      </c>
      <c r="AO75" s="25">
        <v>13.656000000000001</v>
      </c>
      <c r="AP75" s="25">
        <v>9.3469999999999995</v>
      </c>
      <c r="AQ75" s="25">
        <v>0.99419999999999997</v>
      </c>
      <c r="AR75" s="25">
        <v>6.1101000000000001</v>
      </c>
      <c r="AS75" s="25">
        <v>23.090800000000002</v>
      </c>
      <c r="AU75" s="26">
        <v>40.436</v>
      </c>
      <c r="AV75" s="26">
        <v>7.1885000000000003</v>
      </c>
      <c r="AW75" s="26">
        <v>0.79679999999999995</v>
      </c>
      <c r="AX75" s="26">
        <v>3.0200000000000001E-2</v>
      </c>
      <c r="AY75" s="26">
        <v>0.22189999999999999</v>
      </c>
      <c r="AZ75" s="26">
        <v>30.7819</v>
      </c>
      <c r="BA75" s="26">
        <v>0.90639999999999998</v>
      </c>
      <c r="BB75" s="26">
        <v>4.2274000000000003</v>
      </c>
      <c r="BC75" s="26">
        <v>3.3534000000000002</v>
      </c>
      <c r="BD75" s="26">
        <v>1.0908</v>
      </c>
      <c r="BE75" s="26">
        <v>0.14829999999999999</v>
      </c>
      <c r="BF75" s="26">
        <v>0.55110000000000003</v>
      </c>
      <c r="BG75" s="26">
        <v>0.46179999999999999</v>
      </c>
      <c r="BI75" s="27">
        <f t="shared" si="31"/>
        <v>1.0615752571965575</v>
      </c>
      <c r="BJ75" s="27">
        <f t="shared" si="31"/>
        <v>1.1893728176949292</v>
      </c>
      <c r="BK75" s="27">
        <f t="shared" si="31"/>
        <v>1.0574641691767068</v>
      </c>
      <c r="BL75" s="27">
        <f t="shared" si="31"/>
        <v>1.0163165562913907</v>
      </c>
      <c r="BM75" s="27">
        <f t="shared" si="31"/>
        <v>1.0209596214511041</v>
      </c>
      <c r="BN75" s="27">
        <f t="shared" si="31"/>
        <v>1.0614850610261224</v>
      </c>
      <c r="BO75" s="27">
        <f t="shared" si="31"/>
        <v>1.0285393424536629</v>
      </c>
      <c r="BP75" s="27">
        <f t="shared" si="31"/>
        <v>1.3176252377347779</v>
      </c>
      <c r="BQ75" s="27">
        <f t="shared" si="31"/>
        <v>0.97010198604401487</v>
      </c>
      <c r="BR75" s="27">
        <f t="shared" si="51"/>
        <v>1.3852900348368171</v>
      </c>
      <c r="BS75" s="27">
        <f t="shared" si="51"/>
        <v>0.95848941335131499</v>
      </c>
      <c r="BT75" s="27">
        <f t="shared" si="51"/>
        <v>0.93086554164398472</v>
      </c>
      <c r="BU75" s="27">
        <f t="shared" si="51"/>
        <v>0.97011693373754859</v>
      </c>
      <c r="BW75" s="19">
        <v>420415.6</v>
      </c>
      <c r="BX75" s="19">
        <v>75794.5</v>
      </c>
      <c r="BY75" s="19">
        <v>15365.7</v>
      </c>
      <c r="BZ75" s="19">
        <v>86.4</v>
      </c>
      <c r="CA75" s="19">
        <v>408.9</v>
      </c>
      <c r="CB75" s="19">
        <v>54980.1</v>
      </c>
      <c r="CC75" s="19">
        <v>1339.8</v>
      </c>
      <c r="CD75" s="19">
        <v>33105.1</v>
      </c>
      <c r="CE75" s="19">
        <v>77569.8</v>
      </c>
      <c r="CF75" s="19">
        <v>4680.8999999999996</v>
      </c>
      <c r="CG75" s="19">
        <v>2948.8</v>
      </c>
      <c r="CH75" s="19">
        <v>189.5</v>
      </c>
      <c r="CI75" s="19">
        <v>8141.6</v>
      </c>
      <c r="CK75" s="19">
        <f t="shared" ref="CK75:CT127" si="55">BW75+EA75</f>
        <v>423483.61428571428</v>
      </c>
      <c r="CL75" s="19">
        <f t="shared" si="55"/>
        <v>77049.688235294117</v>
      </c>
      <c r="CM75" s="19">
        <f t="shared" si="55"/>
        <v>21684.093617021277</v>
      </c>
      <c r="CN75" s="19">
        <f t="shared" si="52"/>
        <v>405.54999999999995</v>
      </c>
      <c r="CO75" s="19">
        <f t="shared" si="52"/>
        <v>648.46382978723398</v>
      </c>
      <c r="CP75" s="19">
        <f t="shared" si="52"/>
        <v>55354.528070175438</v>
      </c>
      <c r="CQ75" s="19">
        <f t="shared" si="52"/>
        <v>1560.9</v>
      </c>
      <c r="CR75" s="19">
        <f t="shared" si="28"/>
        <v>33773.35</v>
      </c>
      <c r="CS75" s="19">
        <f t="shared" si="28"/>
        <v>81442.8</v>
      </c>
      <c r="CT75" s="19">
        <f t="shared" si="28"/>
        <v>5003.3999999999996</v>
      </c>
      <c r="CU75" s="19">
        <f t="shared" si="28"/>
        <v>4706.804761904762</v>
      </c>
      <c r="CV75" s="19">
        <f t="shared" si="28"/>
        <v>336.14444444444445</v>
      </c>
      <c r="CW75" s="19">
        <f t="shared" si="28"/>
        <v>9227.0500000000011</v>
      </c>
      <c r="CY75" s="19">
        <v>3663.6</v>
      </c>
      <c r="CZ75" s="19">
        <v>1456.1</v>
      </c>
      <c r="DA75" s="19">
        <v>6419.5</v>
      </c>
      <c r="DB75" s="19">
        <v>372.3</v>
      </c>
      <c r="DC75" s="19">
        <v>242.7</v>
      </c>
      <c r="DD75" s="19">
        <v>385.6</v>
      </c>
      <c r="DE75" s="19">
        <v>279.3</v>
      </c>
      <c r="DF75" s="19">
        <v>768</v>
      </c>
      <c r="DG75" s="19">
        <v>4059.2</v>
      </c>
      <c r="DH75" s="19">
        <v>362.4</v>
      </c>
      <c r="DI75" s="19">
        <v>1954.8</v>
      </c>
      <c r="DJ75" s="19">
        <v>176.2</v>
      </c>
      <c r="DK75" s="19">
        <v>1223.4000000000001</v>
      </c>
      <c r="DM75" s="19">
        <v>2273.9</v>
      </c>
      <c r="DN75" s="19">
        <v>1010.6</v>
      </c>
      <c r="DO75" s="19">
        <v>6203.5</v>
      </c>
      <c r="DP75" s="19">
        <v>266</v>
      </c>
      <c r="DQ75" s="19">
        <v>236</v>
      </c>
      <c r="DR75" s="19">
        <v>365.7</v>
      </c>
      <c r="DS75" s="19">
        <v>162.9</v>
      </c>
      <c r="DT75" s="19">
        <v>568.5</v>
      </c>
      <c r="DU75" s="19">
        <v>3686.8</v>
      </c>
      <c r="DV75" s="19">
        <v>282.60000000000002</v>
      </c>
      <c r="DW75" s="19">
        <v>1579.1</v>
      </c>
      <c r="DX75" s="19">
        <v>123</v>
      </c>
      <c r="DY75" s="19">
        <v>947.5</v>
      </c>
      <c r="EA75" s="19">
        <f t="shared" ref="EA75:EJ127" si="56">(FS75/(FE75+FS75))*(CY75-DM75)+DM75</f>
        <v>3068.0142857142855</v>
      </c>
      <c r="EB75" s="19">
        <f t="shared" si="56"/>
        <v>1255.1882352941177</v>
      </c>
      <c r="EC75" s="19">
        <f t="shared" si="56"/>
        <v>6318.3936170212764</v>
      </c>
      <c r="ED75" s="19">
        <f t="shared" si="53"/>
        <v>319.14999999999998</v>
      </c>
      <c r="EE75" s="19">
        <f t="shared" si="53"/>
        <v>239.56382978723403</v>
      </c>
      <c r="EF75" s="19">
        <f t="shared" si="53"/>
        <v>374.42807017543862</v>
      </c>
      <c r="EG75" s="19">
        <f t="shared" si="53"/>
        <v>221.10000000000002</v>
      </c>
      <c r="EH75" s="19">
        <f t="shared" si="29"/>
        <v>668.25</v>
      </c>
      <c r="EI75" s="19">
        <f t="shared" si="29"/>
        <v>3873</v>
      </c>
      <c r="EJ75" s="19">
        <f t="shared" si="29"/>
        <v>322.5</v>
      </c>
      <c r="EK75" s="19">
        <f t="shared" si="29"/>
        <v>1758.0047619047618</v>
      </c>
      <c r="EL75" s="19">
        <f t="shared" si="29"/>
        <v>146.64444444444445</v>
      </c>
      <c r="EM75" s="19">
        <f t="shared" si="29"/>
        <v>1085.45</v>
      </c>
      <c r="EO75" s="26">
        <v>30.08</v>
      </c>
      <c r="EQ75" s="19">
        <v>10</v>
      </c>
      <c r="ER75" s="19">
        <v>30</v>
      </c>
      <c r="ES75" s="19">
        <v>20</v>
      </c>
      <c r="ET75" s="19">
        <v>50</v>
      </c>
      <c r="EU75" s="19">
        <v>30</v>
      </c>
      <c r="EV75" s="19">
        <v>30</v>
      </c>
      <c r="EW75" s="19">
        <v>30</v>
      </c>
      <c r="EX75" s="19">
        <v>30</v>
      </c>
      <c r="EY75" s="19">
        <v>20</v>
      </c>
      <c r="EZ75" s="19">
        <v>30</v>
      </c>
      <c r="FA75" s="19">
        <v>20</v>
      </c>
      <c r="FB75" s="19">
        <v>30</v>
      </c>
      <c r="FC75" s="19">
        <v>20</v>
      </c>
      <c r="FE75" s="25">
        <v>2.1</v>
      </c>
      <c r="FF75" s="25">
        <v>2.2999999999999998</v>
      </c>
      <c r="FG75" s="25">
        <v>2.2000000000000002</v>
      </c>
      <c r="FH75" s="25">
        <v>2.8</v>
      </c>
      <c r="FI75" s="25">
        <v>2.2000000000000002</v>
      </c>
      <c r="FJ75" s="25">
        <v>3.2</v>
      </c>
      <c r="FK75" s="25">
        <v>2.5</v>
      </c>
      <c r="FL75" s="25">
        <v>2.8</v>
      </c>
      <c r="FM75" s="25">
        <v>2.2000000000000002</v>
      </c>
      <c r="FN75" s="25">
        <v>2.8</v>
      </c>
      <c r="FO75" s="25">
        <v>2.2000000000000002</v>
      </c>
      <c r="FP75" s="25">
        <v>3.5</v>
      </c>
      <c r="FQ75" s="25">
        <v>2.2000000000000002</v>
      </c>
      <c r="FR75" s="25"/>
      <c r="FS75" s="25">
        <v>2.8</v>
      </c>
      <c r="FT75" s="25">
        <v>2.8</v>
      </c>
      <c r="FU75" s="25">
        <v>2.5</v>
      </c>
      <c r="FV75" s="25">
        <v>2.8</v>
      </c>
      <c r="FW75" s="25">
        <v>2.5</v>
      </c>
      <c r="FX75" s="25">
        <v>2.5</v>
      </c>
      <c r="FY75" s="25">
        <v>2.5</v>
      </c>
      <c r="FZ75" s="25">
        <v>2.8</v>
      </c>
      <c r="GA75" s="25">
        <v>2.2000000000000002</v>
      </c>
      <c r="GB75" s="25">
        <v>2.8</v>
      </c>
      <c r="GC75" s="25">
        <v>2</v>
      </c>
      <c r="GD75" s="25">
        <v>2.8</v>
      </c>
      <c r="GE75" s="25">
        <v>2.2000000000000002</v>
      </c>
      <c r="GG75" s="28">
        <v>560706</v>
      </c>
      <c r="GH75" s="28">
        <v>386426.8</v>
      </c>
      <c r="GI75" s="28">
        <v>1904278.9</v>
      </c>
      <c r="GJ75" s="28">
        <v>136666</v>
      </c>
      <c r="GK75" s="28">
        <v>151055.4</v>
      </c>
      <c r="GL75" s="28">
        <v>125939.4</v>
      </c>
      <c r="GM75" s="28">
        <v>48865.4</v>
      </c>
      <c r="GN75" s="28">
        <v>448639.5</v>
      </c>
      <c r="GO75" s="28">
        <v>568018.30000000005</v>
      </c>
      <c r="GP75" s="28">
        <v>50075.9</v>
      </c>
      <c r="GQ75" s="28">
        <v>296729</v>
      </c>
      <c r="GR75" s="28">
        <v>3095.5</v>
      </c>
      <c r="GS75" s="28">
        <v>35263.800000000003</v>
      </c>
      <c r="GU75" s="26">
        <v>25.21</v>
      </c>
      <c r="GV75" s="26">
        <v>19.399999999999999</v>
      </c>
      <c r="GW75" s="26">
        <v>59.19</v>
      </c>
      <c r="GX75" s="26">
        <v>41.39</v>
      </c>
      <c r="GY75" s="26">
        <v>56.02</v>
      </c>
      <c r="GZ75" s="26">
        <v>54.81</v>
      </c>
      <c r="HA75" s="26">
        <v>25.58</v>
      </c>
      <c r="HB75" s="26">
        <v>34.549999999999997</v>
      </c>
      <c r="HC75" s="26">
        <v>17.55</v>
      </c>
      <c r="HD75" s="26">
        <v>8.66</v>
      </c>
      <c r="HE75" s="26">
        <v>12.39</v>
      </c>
      <c r="HF75" s="26">
        <v>9.02</v>
      </c>
      <c r="HG75" s="26">
        <v>2</v>
      </c>
      <c r="HI75" s="27">
        <f t="shared" ref="HI75:HR127" si="57">3*BI75*(GU75/GG75)*SQRT(2)*SQRT(EA75/(EQ75*($EO75/1000)))</f>
        <v>2.0450995596209602E-2</v>
      </c>
      <c r="HJ75" s="27">
        <f t="shared" si="57"/>
        <v>9.4480816845847349E-3</v>
      </c>
      <c r="HK75" s="27">
        <f t="shared" si="57"/>
        <v>1.4291214017223138E-2</v>
      </c>
      <c r="HL75" s="27">
        <f t="shared" si="54"/>
        <v>1.902276760163998E-2</v>
      </c>
      <c r="HM75" s="27">
        <f t="shared" si="54"/>
        <v>2.6173557053113607E-2</v>
      </c>
      <c r="HN75" s="27">
        <f t="shared" si="54"/>
        <v>3.992390169952964E-2</v>
      </c>
      <c r="HO75" s="27">
        <f t="shared" si="54"/>
        <v>3.5756176384500196E-2</v>
      </c>
      <c r="HP75" s="27">
        <f t="shared" si="30"/>
        <v>1.1715171250235877E-2</v>
      </c>
      <c r="HQ75" s="27">
        <f t="shared" si="30"/>
        <v>1.0203244036491067E-2</v>
      </c>
      <c r="HR75" s="27">
        <f t="shared" si="30"/>
        <v>1.9214602627575291E-2</v>
      </c>
      <c r="HS75" s="27">
        <f t="shared" si="30"/>
        <v>9.1789075594688966E-3</v>
      </c>
      <c r="HT75" s="27">
        <f t="shared" si="30"/>
        <v>0.14670070461702417</v>
      </c>
      <c r="HU75" s="27">
        <f t="shared" si="30"/>
        <v>9.9154452674982459E-3</v>
      </c>
      <c r="HW75" s="27">
        <f t="shared" si="38"/>
        <v>4.37508148789712E-2</v>
      </c>
      <c r="HX75" s="27">
        <f t="shared" si="39"/>
        <v>1.7852150343022857E-2</v>
      </c>
      <c r="HY75" s="27">
        <f t="shared" si="40"/>
        <v>2.3844890587736808E-2</v>
      </c>
      <c r="HZ75" s="27">
        <f t="shared" si="41"/>
        <v>2.7803677126556996E-2</v>
      </c>
      <c r="IA75" s="27">
        <f t="shared" si="42"/>
        <v>3.8503919780835429E-2</v>
      </c>
      <c r="IB75" s="27">
        <f t="shared" si="43"/>
        <v>5.1362099536444883E-2</v>
      </c>
      <c r="IC75" s="27">
        <f t="shared" si="44"/>
        <v>4.6168374947666652E-2</v>
      </c>
      <c r="ID75" s="27">
        <f t="shared" si="45"/>
        <v>1.9427268484266156E-2</v>
      </c>
      <c r="IE75" s="27">
        <f t="shared" si="46"/>
        <v>1.4276379055858301E-2</v>
      </c>
      <c r="IF75" s="27">
        <f t="shared" si="47"/>
        <v>2.5900707903892664E-2</v>
      </c>
      <c r="IG75" s="27">
        <f t="shared" si="48"/>
        <v>1.1056912046136232E-2</v>
      </c>
      <c r="IH75" s="27"/>
      <c r="II75" s="27"/>
      <c r="IK75" s="27">
        <f t="shared" si="35"/>
        <v>2.8324879020533238E-3</v>
      </c>
      <c r="IL75" s="27">
        <f t="shared" si="35"/>
        <v>3.8864865467510236E-3</v>
      </c>
      <c r="IM75" s="27">
        <f t="shared" si="35"/>
        <v>1.4040806051731587E-2</v>
      </c>
      <c r="IN75" s="27">
        <f t="shared" si="35"/>
        <v>0.2540630281263121</v>
      </c>
      <c r="IO75" s="27">
        <f t="shared" si="35"/>
        <v>7.6717879909977513E-2</v>
      </c>
      <c r="IP75" s="27">
        <f t="shared" si="35"/>
        <v>4.5199682632059823E-3</v>
      </c>
      <c r="IQ75" s="27">
        <f t="shared" si="35"/>
        <v>3.3167621832198652E-2</v>
      </c>
      <c r="IR75" s="27">
        <f t="shared" si="35"/>
        <v>5.9012934611656423E-3</v>
      </c>
      <c r="IS75" s="27">
        <f t="shared" ref="IS75:IW125" si="58">SQRT((CS75/EY75+EI75/EY75)/($EO75/1000))/CE75</f>
        <v>4.8547642843682738E-3</v>
      </c>
      <c r="IT75" s="27">
        <f t="shared" si="58"/>
        <v>1.6412230107643755E-2</v>
      </c>
      <c r="IU75" s="27">
        <f t="shared" si="58"/>
        <v>3.5154314612055239E-2</v>
      </c>
      <c r="IV75" s="27">
        <f t="shared" si="58"/>
        <v>0.12205901912875058</v>
      </c>
      <c r="IW75" s="27">
        <f t="shared" si="58"/>
        <v>1.6081194528647477E-2</v>
      </c>
    </row>
    <row r="76" spans="1:257">
      <c r="A76" s="21">
        <v>74</v>
      </c>
      <c r="B76" s="19" t="s">
        <v>173</v>
      </c>
      <c r="C76" s="19">
        <v>7</v>
      </c>
      <c r="D76" s="19">
        <v>1</v>
      </c>
      <c r="E76" s="19">
        <v>2</v>
      </c>
      <c r="G76" s="23">
        <v>41218</v>
      </c>
      <c r="H76" s="24">
        <v>0.88740740740740742</v>
      </c>
      <c r="J76" s="25">
        <v>29.31</v>
      </c>
      <c r="K76" s="25">
        <v>-46.052999999999997</v>
      </c>
      <c r="L76" s="25">
        <v>10.458</v>
      </c>
      <c r="M76" s="26"/>
      <c r="O76" s="26">
        <v>42.328981240000005</v>
      </c>
      <c r="P76" s="26">
        <v>8.5668116399999992</v>
      </c>
      <c r="Q76" s="26">
        <v>0.88763667999999996</v>
      </c>
      <c r="R76" s="26">
        <v>3.0692760000000003E-2</v>
      </c>
      <c r="S76" s="26">
        <v>0.24861759</v>
      </c>
      <c r="T76" s="26">
        <v>32.781306499999999</v>
      </c>
      <c r="U76" s="26">
        <v>0.95163650999999994</v>
      </c>
      <c r="V76" s="26">
        <v>5.4324925199999994</v>
      </c>
      <c r="W76" s="26">
        <v>3.1314096</v>
      </c>
      <c r="X76" s="26">
        <v>1.55960129</v>
      </c>
      <c r="Y76" s="26">
        <v>0.11323334</v>
      </c>
      <c r="Z76" s="26">
        <v>0.51600000000000001</v>
      </c>
      <c r="AA76" s="26">
        <v>0.45399999999999996</v>
      </c>
      <c r="AB76" s="26">
        <f t="shared" si="49"/>
        <v>97.002419669999995</v>
      </c>
      <c r="AC76" s="26">
        <f t="shared" si="50"/>
        <v>0.21727330722587165</v>
      </c>
      <c r="AD76" s="26">
        <f t="shared" si="36"/>
        <v>0.10244107160989697</v>
      </c>
      <c r="AE76" s="26">
        <f t="shared" si="37"/>
        <v>96.682705291164226</v>
      </c>
      <c r="AG76" s="25">
        <v>73.876999999999995</v>
      </c>
      <c r="AH76" s="25">
        <v>19.629000000000001</v>
      </c>
      <c r="AI76" s="25">
        <v>0.85129999999999995</v>
      </c>
      <c r="AJ76" s="25">
        <v>4.9399999999999999E-2</v>
      </c>
      <c r="AK76" s="25">
        <v>0.29349999999999998</v>
      </c>
      <c r="AL76" s="25">
        <v>43.793999999999997</v>
      </c>
      <c r="AM76" s="25">
        <v>2.8018000000000001</v>
      </c>
      <c r="AN76" s="25">
        <v>7.1790000000000003</v>
      </c>
      <c r="AO76" s="25">
        <v>13.145</v>
      </c>
      <c r="AP76" s="25">
        <v>9.6210000000000004</v>
      </c>
      <c r="AQ76" s="25">
        <v>0.78700000000000003</v>
      </c>
      <c r="AR76" s="25">
        <v>6.1241000000000003</v>
      </c>
      <c r="AS76" s="25">
        <v>23.447600000000001</v>
      </c>
      <c r="AU76" s="26">
        <v>39.841200000000001</v>
      </c>
      <c r="AV76" s="26">
        <v>7.194</v>
      </c>
      <c r="AW76" s="26">
        <v>0.8407</v>
      </c>
      <c r="AX76" s="26">
        <v>2.9899999999999999E-2</v>
      </c>
      <c r="AY76" s="26">
        <v>0.2419</v>
      </c>
      <c r="AZ76" s="26">
        <v>30.879200000000001</v>
      </c>
      <c r="BA76" s="26">
        <v>0.9254</v>
      </c>
      <c r="BB76" s="26">
        <v>4.1128999999999998</v>
      </c>
      <c r="BC76" s="26">
        <v>3.2279</v>
      </c>
      <c r="BD76" s="26">
        <v>1.1228</v>
      </c>
      <c r="BE76" s="26">
        <v>0.1174</v>
      </c>
      <c r="BF76" s="26">
        <v>0.5524</v>
      </c>
      <c r="BG76" s="26">
        <v>0.46899999999999997</v>
      </c>
      <c r="BI76" s="27">
        <f t="shared" si="31"/>
        <v>1.0624424274369246</v>
      </c>
      <c r="BJ76" s="27">
        <f t="shared" si="31"/>
        <v>1.1908273060884069</v>
      </c>
      <c r="BK76" s="27">
        <f t="shared" si="31"/>
        <v>1.0558304746044962</v>
      </c>
      <c r="BL76" s="27">
        <f t="shared" si="31"/>
        <v>1.026513712374582</v>
      </c>
      <c r="BM76" s="27">
        <f t="shared" si="31"/>
        <v>1.0277701116163704</v>
      </c>
      <c r="BN76" s="27">
        <f t="shared" si="31"/>
        <v>1.0615983088940129</v>
      </c>
      <c r="BO76" s="27">
        <f t="shared" si="31"/>
        <v>1.0283515344715799</v>
      </c>
      <c r="BP76" s="27">
        <f t="shared" si="31"/>
        <v>1.320842354543023</v>
      </c>
      <c r="BQ76" s="27">
        <f t="shared" si="31"/>
        <v>0.970107376312773</v>
      </c>
      <c r="BR76" s="27">
        <f t="shared" si="51"/>
        <v>1.3890285803348772</v>
      </c>
      <c r="BS76" s="27">
        <f t="shared" si="51"/>
        <v>0.96450885860306645</v>
      </c>
      <c r="BT76" s="27">
        <f t="shared" si="51"/>
        <v>0.93410572049239682</v>
      </c>
      <c r="BU76" s="27">
        <f t="shared" si="51"/>
        <v>0.96801705756929635</v>
      </c>
      <c r="BW76" s="19">
        <v>414233.4</v>
      </c>
      <c r="BX76" s="19">
        <v>75849.7</v>
      </c>
      <c r="BY76" s="19">
        <v>16212.2</v>
      </c>
      <c r="BZ76" s="19">
        <v>86.5</v>
      </c>
      <c r="CA76" s="19">
        <v>445.6</v>
      </c>
      <c r="CB76" s="19">
        <v>55154.6</v>
      </c>
      <c r="CC76" s="19">
        <v>1370.1</v>
      </c>
      <c r="CD76" s="19">
        <v>32208.2</v>
      </c>
      <c r="CE76" s="19">
        <v>74665.8</v>
      </c>
      <c r="CF76" s="19">
        <v>4818.8</v>
      </c>
      <c r="CG76" s="19">
        <v>2334.6</v>
      </c>
      <c r="CH76" s="19">
        <v>189.6</v>
      </c>
      <c r="CI76" s="19">
        <v>8267.4</v>
      </c>
      <c r="CK76" s="19">
        <f t="shared" si="55"/>
        <v>417402.21428571432</v>
      </c>
      <c r="CL76" s="19">
        <f t="shared" si="55"/>
        <v>77218.064705882352</v>
      </c>
      <c r="CM76" s="19">
        <f t="shared" si="55"/>
        <v>22430.26170212766</v>
      </c>
      <c r="CN76" s="19">
        <f t="shared" si="52"/>
        <v>419.05</v>
      </c>
      <c r="CO76" s="19">
        <f t="shared" si="52"/>
        <v>669.72340425531911</v>
      </c>
      <c r="CP76" s="19">
        <f t="shared" si="52"/>
        <v>55520.180701754383</v>
      </c>
      <c r="CQ76" s="19">
        <f t="shared" si="52"/>
        <v>1594.55</v>
      </c>
      <c r="CR76" s="19">
        <f t="shared" si="28"/>
        <v>32896.6</v>
      </c>
      <c r="CS76" s="19">
        <f t="shared" si="28"/>
        <v>78678.100000000006</v>
      </c>
      <c r="CT76" s="19">
        <f t="shared" si="28"/>
        <v>5166.3</v>
      </c>
      <c r="CU76" s="19">
        <f t="shared" si="28"/>
        <v>4103.471428571429</v>
      </c>
      <c r="CV76" s="19">
        <f t="shared" si="28"/>
        <v>332.62222222222226</v>
      </c>
      <c r="CW76" s="19">
        <f t="shared" si="28"/>
        <v>9333.25</v>
      </c>
      <c r="CY76" s="19">
        <v>3784.5</v>
      </c>
      <c r="CZ76" s="19">
        <v>1566.3</v>
      </c>
      <c r="DA76" s="19">
        <v>6474.9</v>
      </c>
      <c r="DB76" s="19">
        <v>365.8</v>
      </c>
      <c r="DC76" s="19">
        <v>242.8</v>
      </c>
      <c r="DD76" s="19">
        <v>352.5</v>
      </c>
      <c r="DE76" s="19">
        <v>249.4</v>
      </c>
      <c r="DF76" s="19">
        <v>828.1</v>
      </c>
      <c r="DG76" s="19">
        <v>4346.5</v>
      </c>
      <c r="DH76" s="19">
        <v>409</v>
      </c>
      <c r="DI76" s="19">
        <v>1812.4</v>
      </c>
      <c r="DJ76" s="19">
        <v>176.3</v>
      </c>
      <c r="DK76" s="19">
        <v>1117.4000000000001</v>
      </c>
      <c r="DM76" s="19">
        <v>2347.9</v>
      </c>
      <c r="DN76" s="19">
        <v>1127.4000000000001</v>
      </c>
      <c r="DO76" s="19">
        <v>5926.2</v>
      </c>
      <c r="DP76" s="19">
        <v>299.3</v>
      </c>
      <c r="DQ76" s="19">
        <v>202.9</v>
      </c>
      <c r="DR76" s="19">
        <v>375.8</v>
      </c>
      <c r="DS76" s="19">
        <v>199.5</v>
      </c>
      <c r="DT76" s="19">
        <v>548.70000000000005</v>
      </c>
      <c r="DU76" s="19">
        <v>3678.1</v>
      </c>
      <c r="DV76" s="19">
        <v>286</v>
      </c>
      <c r="DW76" s="19">
        <v>1729.3</v>
      </c>
      <c r="DX76" s="19">
        <v>116.4</v>
      </c>
      <c r="DY76" s="19">
        <v>1014.3</v>
      </c>
      <c r="EA76" s="19">
        <f t="shared" si="56"/>
        <v>3168.8142857142857</v>
      </c>
      <c r="EB76" s="19">
        <f t="shared" si="56"/>
        <v>1368.3647058823531</v>
      </c>
      <c r="EC76" s="19">
        <f t="shared" si="56"/>
        <v>6218.0617021276594</v>
      </c>
      <c r="ED76" s="19">
        <f t="shared" si="53"/>
        <v>332.55</v>
      </c>
      <c r="EE76" s="19">
        <f t="shared" si="53"/>
        <v>224.12340425531914</v>
      </c>
      <c r="EF76" s="19">
        <f t="shared" si="53"/>
        <v>365.58070175438598</v>
      </c>
      <c r="EG76" s="19">
        <f t="shared" si="53"/>
        <v>224.45</v>
      </c>
      <c r="EH76" s="19">
        <f t="shared" si="29"/>
        <v>688.40000000000009</v>
      </c>
      <c r="EI76" s="19">
        <f t="shared" si="29"/>
        <v>4012.3</v>
      </c>
      <c r="EJ76" s="19">
        <f t="shared" si="29"/>
        <v>347.5</v>
      </c>
      <c r="EK76" s="19">
        <f t="shared" si="29"/>
        <v>1768.8714285714286</v>
      </c>
      <c r="EL76" s="19">
        <f t="shared" si="29"/>
        <v>143.02222222222224</v>
      </c>
      <c r="EM76" s="19">
        <f t="shared" si="29"/>
        <v>1065.8499999999999</v>
      </c>
      <c r="EO76" s="26">
        <v>30.07</v>
      </c>
      <c r="EQ76" s="19">
        <v>10</v>
      </c>
      <c r="ER76" s="19">
        <v>30</v>
      </c>
      <c r="ES76" s="19">
        <v>20</v>
      </c>
      <c r="ET76" s="19">
        <v>50</v>
      </c>
      <c r="EU76" s="19">
        <v>30</v>
      </c>
      <c r="EV76" s="19">
        <v>30</v>
      </c>
      <c r="EW76" s="19">
        <v>30</v>
      </c>
      <c r="EX76" s="19">
        <v>30</v>
      </c>
      <c r="EY76" s="19">
        <v>20</v>
      </c>
      <c r="EZ76" s="19">
        <v>30</v>
      </c>
      <c r="FA76" s="19">
        <v>20</v>
      </c>
      <c r="FB76" s="19">
        <v>30</v>
      </c>
      <c r="FC76" s="19">
        <v>20</v>
      </c>
      <c r="FE76" s="25">
        <v>2.1</v>
      </c>
      <c r="FF76" s="25">
        <v>2.2999999999999998</v>
      </c>
      <c r="FG76" s="25">
        <v>2.2000000000000002</v>
      </c>
      <c r="FH76" s="25">
        <v>2.8</v>
      </c>
      <c r="FI76" s="25">
        <v>2.2000000000000002</v>
      </c>
      <c r="FJ76" s="25">
        <v>3.2</v>
      </c>
      <c r="FK76" s="25">
        <v>2.5</v>
      </c>
      <c r="FL76" s="25">
        <v>2.8</v>
      </c>
      <c r="FM76" s="25">
        <v>2.2000000000000002</v>
      </c>
      <c r="FN76" s="25">
        <v>2.8</v>
      </c>
      <c r="FO76" s="25">
        <v>2.2000000000000002</v>
      </c>
      <c r="FP76" s="25">
        <v>3.5</v>
      </c>
      <c r="FQ76" s="25">
        <v>2.2000000000000002</v>
      </c>
      <c r="FR76" s="25"/>
      <c r="FS76" s="25">
        <v>2.8</v>
      </c>
      <c r="FT76" s="25">
        <v>2.8</v>
      </c>
      <c r="FU76" s="25">
        <v>2.5</v>
      </c>
      <c r="FV76" s="25">
        <v>2.8</v>
      </c>
      <c r="FW76" s="25">
        <v>2.5</v>
      </c>
      <c r="FX76" s="25">
        <v>2.5</v>
      </c>
      <c r="FY76" s="25">
        <v>2.5</v>
      </c>
      <c r="FZ76" s="25">
        <v>2.8</v>
      </c>
      <c r="GA76" s="25">
        <v>2.2000000000000002</v>
      </c>
      <c r="GB76" s="25">
        <v>2.8</v>
      </c>
      <c r="GC76" s="25">
        <v>2</v>
      </c>
      <c r="GD76" s="25">
        <v>2.8</v>
      </c>
      <c r="GE76" s="25">
        <v>2.2000000000000002</v>
      </c>
      <c r="GG76" s="28">
        <v>560706</v>
      </c>
      <c r="GH76" s="28">
        <v>386426.8</v>
      </c>
      <c r="GI76" s="28">
        <v>1904278.9</v>
      </c>
      <c r="GJ76" s="28">
        <v>136666</v>
      </c>
      <c r="GK76" s="28">
        <v>151055.4</v>
      </c>
      <c r="GL76" s="28">
        <v>125939.4</v>
      </c>
      <c r="GM76" s="28">
        <v>48865.4</v>
      </c>
      <c r="GN76" s="28">
        <v>448639.5</v>
      </c>
      <c r="GO76" s="28">
        <v>568018.30000000005</v>
      </c>
      <c r="GP76" s="28">
        <v>50075.9</v>
      </c>
      <c r="GQ76" s="28">
        <v>296729</v>
      </c>
      <c r="GR76" s="28">
        <v>3095.5</v>
      </c>
      <c r="GS76" s="28">
        <v>35263.800000000003</v>
      </c>
      <c r="GU76" s="26">
        <v>25.21</v>
      </c>
      <c r="GV76" s="26">
        <v>19.399999999999999</v>
      </c>
      <c r="GW76" s="26">
        <v>59.19</v>
      </c>
      <c r="GX76" s="26">
        <v>41.39</v>
      </c>
      <c r="GY76" s="26">
        <v>56.02</v>
      </c>
      <c r="GZ76" s="26">
        <v>54.81</v>
      </c>
      <c r="HA76" s="26">
        <v>25.58</v>
      </c>
      <c r="HB76" s="26">
        <v>34.549999999999997</v>
      </c>
      <c r="HC76" s="26">
        <v>17.55</v>
      </c>
      <c r="HD76" s="26">
        <v>8.66</v>
      </c>
      <c r="HE76" s="26">
        <v>12.39</v>
      </c>
      <c r="HF76" s="26">
        <v>9.02</v>
      </c>
      <c r="HG76" s="26">
        <v>2</v>
      </c>
      <c r="HI76" s="27">
        <f t="shared" si="57"/>
        <v>2.0804677106841685E-2</v>
      </c>
      <c r="HJ76" s="27">
        <f t="shared" si="57"/>
        <v>9.878548105721344E-3</v>
      </c>
      <c r="HK76" s="27">
        <f t="shared" si="57"/>
        <v>1.415774324188443E-2</v>
      </c>
      <c r="HL76" s="27">
        <f t="shared" si="54"/>
        <v>1.9616101971933378E-2</v>
      </c>
      <c r="HM76" s="27">
        <f t="shared" si="54"/>
        <v>2.548914979026615E-2</v>
      </c>
      <c r="HN76" s="27">
        <f t="shared" si="54"/>
        <v>3.9460169136861255E-2</v>
      </c>
      <c r="HO76" s="27">
        <f t="shared" si="54"/>
        <v>3.6025448679484852E-2</v>
      </c>
      <c r="HP76" s="27">
        <f t="shared" si="30"/>
        <v>1.1921499157955481E-2</v>
      </c>
      <c r="HQ76" s="27">
        <f t="shared" si="30"/>
        <v>1.038689734489524E-2</v>
      </c>
      <c r="HR76" s="27">
        <f t="shared" si="30"/>
        <v>2.0002608089145602E-2</v>
      </c>
      <c r="HS76" s="27">
        <f t="shared" si="30"/>
        <v>9.266595554750583E-3</v>
      </c>
      <c r="HT76" s="27">
        <f t="shared" si="30"/>
        <v>0.14540603527550919</v>
      </c>
      <c r="HU76" s="27">
        <f t="shared" si="30"/>
        <v>9.8058779064452758E-3</v>
      </c>
      <c r="HW76" s="27">
        <f t="shared" si="38"/>
        <v>4.4507445734666418E-2</v>
      </c>
      <c r="HX76" s="27">
        <f t="shared" si="39"/>
        <v>1.866551664576048E-2</v>
      </c>
      <c r="HY76" s="27">
        <f t="shared" si="40"/>
        <v>2.3622194599084174E-2</v>
      </c>
      <c r="HZ76" s="27">
        <f t="shared" si="41"/>
        <v>2.8670894642177824E-2</v>
      </c>
      <c r="IA76" s="27">
        <f t="shared" si="42"/>
        <v>3.7497088256460538E-2</v>
      </c>
      <c r="IB76" s="27">
        <f t="shared" si="43"/>
        <v>5.0765507594572004E-2</v>
      </c>
      <c r="IC76" s="27">
        <f t="shared" si="44"/>
        <v>4.6516059334950836E-2</v>
      </c>
      <c r="ID76" s="27">
        <f t="shared" si="45"/>
        <v>1.9769422053637575E-2</v>
      </c>
      <c r="IE76" s="27">
        <f t="shared" si="46"/>
        <v>1.4533346764977419E-2</v>
      </c>
      <c r="IF76" s="27">
        <f t="shared" si="47"/>
        <v>2.6962915625925597E-2</v>
      </c>
      <c r="IG76" s="27">
        <f t="shared" si="48"/>
        <v>1.1162541005252552E-2</v>
      </c>
      <c r="IH76" s="27"/>
      <c r="II76" s="27"/>
      <c r="IK76" s="27">
        <f t="shared" ref="IK76:IR107" si="59">SQRT((CK76/EQ76+EA76/EQ76)/($EO76/1000))/BW76</f>
        <v>2.8550114133027967E-3</v>
      </c>
      <c r="IL76" s="27">
        <f t="shared" si="59"/>
        <v>3.8912807862611482E-3</v>
      </c>
      <c r="IM76" s="27">
        <f t="shared" si="59"/>
        <v>1.3462506956818268E-2</v>
      </c>
      <c r="IN76" s="27">
        <f t="shared" si="59"/>
        <v>0.25847917689100536</v>
      </c>
      <c r="IO76" s="27">
        <f t="shared" si="59"/>
        <v>7.0641355376441367E-2</v>
      </c>
      <c r="IP76" s="27">
        <f t="shared" si="59"/>
        <v>4.5127523956651396E-3</v>
      </c>
      <c r="IQ76" s="27">
        <f t="shared" si="59"/>
        <v>3.2774550326549808E-2</v>
      </c>
      <c r="IR76" s="27">
        <f t="shared" si="59"/>
        <v>5.9907180545557799E-3</v>
      </c>
      <c r="IS76" s="27">
        <f t="shared" si="58"/>
        <v>4.9661989279181241E-3</v>
      </c>
      <c r="IT76" s="27">
        <f t="shared" si="58"/>
        <v>1.6224049453239926E-2</v>
      </c>
      <c r="IU76" s="27">
        <f t="shared" si="58"/>
        <v>4.2326417254857647E-2</v>
      </c>
      <c r="IV76" s="27">
        <f t="shared" si="58"/>
        <v>0.12110875507050101</v>
      </c>
      <c r="IW76" s="27">
        <f t="shared" si="58"/>
        <v>1.5905495929267436E-2</v>
      </c>
    </row>
    <row r="77" spans="1:257">
      <c r="A77" s="21">
        <v>75</v>
      </c>
      <c r="B77" s="19" t="s">
        <v>173</v>
      </c>
      <c r="C77" s="19">
        <v>7</v>
      </c>
      <c r="D77" s="19">
        <v>1</v>
      </c>
      <c r="E77" s="19">
        <v>3</v>
      </c>
      <c r="G77" s="23">
        <v>41218</v>
      </c>
      <c r="H77" s="24">
        <v>0.89042824074074067</v>
      </c>
      <c r="J77" s="25">
        <v>29.309000000000001</v>
      </c>
      <c r="K77" s="25">
        <v>-46.048999999999999</v>
      </c>
      <c r="L77" s="25">
        <v>10.457000000000001</v>
      </c>
      <c r="M77" s="26"/>
      <c r="O77" s="26">
        <v>42.968643899999996</v>
      </c>
      <c r="P77" s="26">
        <v>8.6046008399999998</v>
      </c>
      <c r="Q77" s="26">
        <v>0.89264214999999991</v>
      </c>
      <c r="R77" s="26">
        <v>4.3846799999999998E-2</v>
      </c>
      <c r="S77" s="26">
        <v>0.27509756999999996</v>
      </c>
      <c r="T77" s="26">
        <v>33.043752500000004</v>
      </c>
      <c r="U77" s="26">
        <v>0.99812078999999987</v>
      </c>
      <c r="V77" s="26">
        <v>5.5187225599999996</v>
      </c>
      <c r="W77" s="26">
        <v>3.1733855999999996</v>
      </c>
      <c r="X77" s="26">
        <v>1.5703850500000001</v>
      </c>
      <c r="Y77" s="26">
        <v>0.16021313000000001</v>
      </c>
      <c r="Z77" s="26">
        <v>0.51700000000000002</v>
      </c>
      <c r="AA77" s="26">
        <v>0.44200000000000006</v>
      </c>
      <c r="AB77" s="26">
        <f t="shared" si="49"/>
        <v>98.208410889999982</v>
      </c>
      <c r="AC77" s="26">
        <f t="shared" si="50"/>
        <v>0.21769437952669698</v>
      </c>
      <c r="AD77" s="26">
        <f t="shared" si="36"/>
        <v>9.9733378087168451E-2</v>
      </c>
      <c r="AE77" s="26">
        <f t="shared" si="37"/>
        <v>97.890983132386125</v>
      </c>
      <c r="AG77" s="25">
        <v>75.028999999999996</v>
      </c>
      <c r="AH77" s="25">
        <v>19.728999999999999</v>
      </c>
      <c r="AI77" s="25">
        <v>0.85640000000000005</v>
      </c>
      <c r="AJ77" s="25">
        <v>7.1199999999999999E-2</v>
      </c>
      <c r="AK77" s="25">
        <v>0.32740000000000002</v>
      </c>
      <c r="AL77" s="25">
        <v>44.195999999999998</v>
      </c>
      <c r="AM77" s="25">
        <v>2.9415</v>
      </c>
      <c r="AN77" s="25">
        <v>7.3019999999999996</v>
      </c>
      <c r="AO77" s="25">
        <v>13.327999999999999</v>
      </c>
      <c r="AP77" s="25">
        <v>9.6950000000000003</v>
      </c>
      <c r="AQ77" s="25">
        <v>1.1203000000000001</v>
      </c>
      <c r="AR77" s="25">
        <v>6.1897000000000002</v>
      </c>
      <c r="AS77" s="25">
        <v>22.798500000000001</v>
      </c>
      <c r="AU77" s="26">
        <v>40.462499999999999</v>
      </c>
      <c r="AV77" s="26">
        <v>7.2306999999999997</v>
      </c>
      <c r="AW77" s="26">
        <v>0.84570000000000001</v>
      </c>
      <c r="AX77" s="26">
        <v>4.3099999999999999E-2</v>
      </c>
      <c r="AY77" s="26">
        <v>0.26979999999999998</v>
      </c>
      <c r="AZ77" s="26">
        <v>31.162600000000001</v>
      </c>
      <c r="BA77" s="26">
        <v>0.97160000000000002</v>
      </c>
      <c r="BB77" s="26">
        <v>4.1833</v>
      </c>
      <c r="BC77" s="26">
        <v>3.2728000000000002</v>
      </c>
      <c r="BD77" s="26">
        <v>1.1314</v>
      </c>
      <c r="BE77" s="26">
        <v>0.16719999999999999</v>
      </c>
      <c r="BF77" s="26">
        <v>0.55830000000000002</v>
      </c>
      <c r="BG77" s="26">
        <v>0.45600000000000002</v>
      </c>
      <c r="BI77" s="27">
        <f t="shared" si="31"/>
        <v>1.0619374457831325</v>
      </c>
      <c r="BJ77" s="27">
        <f t="shared" si="31"/>
        <v>1.1900093822174893</v>
      </c>
      <c r="BK77" s="27">
        <f t="shared" si="31"/>
        <v>1.0555068582239564</v>
      </c>
      <c r="BL77" s="27">
        <f t="shared" si="31"/>
        <v>1.0173271461716937</v>
      </c>
      <c r="BM77" s="27">
        <f t="shared" si="31"/>
        <v>1.0196351742031133</v>
      </c>
      <c r="BN77" s="27">
        <f t="shared" si="31"/>
        <v>1.0603657108200215</v>
      </c>
      <c r="BO77" s="27">
        <f t="shared" si="31"/>
        <v>1.0272959962947714</v>
      </c>
      <c r="BP77" s="27">
        <f t="shared" si="31"/>
        <v>1.3192270599765734</v>
      </c>
      <c r="BQ77" s="27">
        <f t="shared" si="31"/>
        <v>0.96962405279882657</v>
      </c>
      <c r="BR77" s="27">
        <f t="shared" si="51"/>
        <v>1.3880016351423017</v>
      </c>
      <c r="BS77" s="27">
        <f t="shared" si="51"/>
        <v>0.95821250000000013</v>
      </c>
      <c r="BT77" s="27">
        <f t="shared" si="51"/>
        <v>0.92602543435428986</v>
      </c>
      <c r="BU77" s="27">
        <f t="shared" si="51"/>
        <v>0.96929824561403521</v>
      </c>
      <c r="BW77" s="19">
        <v>420691.5</v>
      </c>
      <c r="BX77" s="19">
        <v>76236.7</v>
      </c>
      <c r="BY77" s="19">
        <v>16309.8</v>
      </c>
      <c r="BZ77" s="19">
        <v>116.4</v>
      </c>
      <c r="CA77" s="19">
        <v>498.7</v>
      </c>
      <c r="CB77" s="19">
        <v>55658.3</v>
      </c>
      <c r="CC77" s="19">
        <v>1436.2</v>
      </c>
      <c r="CD77" s="19">
        <v>32759.3</v>
      </c>
      <c r="CE77" s="19">
        <v>75704.800000000003</v>
      </c>
      <c r="CF77" s="19">
        <v>4853.7</v>
      </c>
      <c r="CG77" s="19">
        <v>3324.5</v>
      </c>
      <c r="CH77" s="19">
        <v>192.8</v>
      </c>
      <c r="CI77" s="19">
        <v>8038.6</v>
      </c>
      <c r="CK77" s="19">
        <f t="shared" si="55"/>
        <v>423927.64285714284</v>
      </c>
      <c r="CL77" s="19">
        <f t="shared" si="55"/>
        <v>77461.390196078428</v>
      </c>
      <c r="CM77" s="19">
        <f t="shared" si="55"/>
        <v>22661.729787234042</v>
      </c>
      <c r="CN77" s="19">
        <f t="shared" si="52"/>
        <v>447.15</v>
      </c>
      <c r="CO77" s="19">
        <f t="shared" si="52"/>
        <v>705.64893617021278</v>
      </c>
      <c r="CP77" s="19">
        <f t="shared" si="52"/>
        <v>56001.971929824562</v>
      </c>
      <c r="CQ77" s="19">
        <f t="shared" si="52"/>
        <v>1655.6000000000001</v>
      </c>
      <c r="CR77" s="19">
        <f t="shared" si="28"/>
        <v>33494</v>
      </c>
      <c r="CS77" s="19">
        <f t="shared" si="28"/>
        <v>79702.45</v>
      </c>
      <c r="CT77" s="19">
        <f t="shared" si="28"/>
        <v>5211.05</v>
      </c>
      <c r="CU77" s="19">
        <f t="shared" si="28"/>
        <v>5042.4333333333334</v>
      </c>
      <c r="CV77" s="19">
        <f t="shared" si="28"/>
        <v>327.63333333333333</v>
      </c>
      <c r="CW77" s="19">
        <f t="shared" si="28"/>
        <v>9222.1</v>
      </c>
      <c r="CY77" s="19">
        <v>3703.5</v>
      </c>
      <c r="CZ77" s="19">
        <v>1466.1</v>
      </c>
      <c r="DA77" s="19">
        <v>6652.3</v>
      </c>
      <c r="DB77" s="19">
        <v>359</v>
      </c>
      <c r="DC77" s="19">
        <v>219.4</v>
      </c>
      <c r="DD77" s="19">
        <v>332.5</v>
      </c>
      <c r="DE77" s="19">
        <v>229.4</v>
      </c>
      <c r="DF77" s="19">
        <v>834.4</v>
      </c>
      <c r="DG77" s="19">
        <v>4255.3</v>
      </c>
      <c r="DH77" s="19">
        <v>465.4</v>
      </c>
      <c r="DI77" s="19">
        <v>1808.5</v>
      </c>
      <c r="DJ77" s="19">
        <v>133</v>
      </c>
      <c r="DK77" s="19">
        <v>1333.1</v>
      </c>
      <c r="DM77" s="19">
        <v>2613</v>
      </c>
      <c r="DN77" s="19">
        <v>930.8</v>
      </c>
      <c r="DO77" s="19">
        <v>6010.6</v>
      </c>
      <c r="DP77" s="19">
        <v>302.5</v>
      </c>
      <c r="DQ77" s="19">
        <v>192.8</v>
      </c>
      <c r="DR77" s="19">
        <v>352.4</v>
      </c>
      <c r="DS77" s="19">
        <v>209.4</v>
      </c>
      <c r="DT77" s="19">
        <v>635</v>
      </c>
      <c r="DU77" s="19">
        <v>3740</v>
      </c>
      <c r="DV77" s="19">
        <v>249.3</v>
      </c>
      <c r="DW77" s="19">
        <v>1635.6</v>
      </c>
      <c r="DX77" s="19">
        <v>136.30000000000001</v>
      </c>
      <c r="DY77" s="19">
        <v>1033.9000000000001</v>
      </c>
      <c r="EA77" s="19">
        <f t="shared" si="56"/>
        <v>3236.1428571428569</v>
      </c>
      <c r="EB77" s="19">
        <f t="shared" si="56"/>
        <v>1224.6901960784312</v>
      </c>
      <c r="EC77" s="19">
        <f t="shared" si="56"/>
        <v>6351.929787234043</v>
      </c>
      <c r="ED77" s="19">
        <f t="shared" si="53"/>
        <v>330.75</v>
      </c>
      <c r="EE77" s="19">
        <f t="shared" si="53"/>
        <v>206.94893617021276</v>
      </c>
      <c r="EF77" s="19">
        <f t="shared" si="53"/>
        <v>343.6719298245614</v>
      </c>
      <c r="EG77" s="19">
        <f t="shared" si="53"/>
        <v>219.4</v>
      </c>
      <c r="EH77" s="19">
        <f t="shared" si="29"/>
        <v>734.7</v>
      </c>
      <c r="EI77" s="19">
        <f t="shared" si="29"/>
        <v>3997.65</v>
      </c>
      <c r="EJ77" s="19">
        <f t="shared" si="29"/>
        <v>357.35</v>
      </c>
      <c r="EK77" s="19">
        <f t="shared" si="29"/>
        <v>1717.9333333333334</v>
      </c>
      <c r="EL77" s="19">
        <f t="shared" si="29"/>
        <v>134.83333333333334</v>
      </c>
      <c r="EM77" s="19">
        <f t="shared" si="29"/>
        <v>1183.5</v>
      </c>
      <c r="EO77" s="26">
        <v>30.08</v>
      </c>
      <c r="EQ77" s="19">
        <v>10</v>
      </c>
      <c r="ER77" s="19">
        <v>30</v>
      </c>
      <c r="ES77" s="19">
        <v>20</v>
      </c>
      <c r="ET77" s="19">
        <v>50</v>
      </c>
      <c r="EU77" s="19">
        <v>30</v>
      </c>
      <c r="EV77" s="19">
        <v>30</v>
      </c>
      <c r="EW77" s="19">
        <v>30</v>
      </c>
      <c r="EX77" s="19">
        <v>30</v>
      </c>
      <c r="EY77" s="19">
        <v>20</v>
      </c>
      <c r="EZ77" s="19">
        <v>30</v>
      </c>
      <c r="FA77" s="19">
        <v>20</v>
      </c>
      <c r="FB77" s="19">
        <v>30</v>
      </c>
      <c r="FC77" s="19">
        <v>20</v>
      </c>
      <c r="FE77" s="25">
        <v>2.1</v>
      </c>
      <c r="FF77" s="25">
        <v>2.2999999999999998</v>
      </c>
      <c r="FG77" s="25">
        <v>2.2000000000000002</v>
      </c>
      <c r="FH77" s="25">
        <v>2.8</v>
      </c>
      <c r="FI77" s="25">
        <v>2.2000000000000002</v>
      </c>
      <c r="FJ77" s="25">
        <v>3.2</v>
      </c>
      <c r="FK77" s="25">
        <v>2.5</v>
      </c>
      <c r="FL77" s="25">
        <v>2.8</v>
      </c>
      <c r="FM77" s="25">
        <v>2.2000000000000002</v>
      </c>
      <c r="FN77" s="25">
        <v>2.8</v>
      </c>
      <c r="FO77" s="25">
        <v>2.2000000000000002</v>
      </c>
      <c r="FP77" s="25">
        <v>3.5</v>
      </c>
      <c r="FQ77" s="25">
        <v>2.2000000000000002</v>
      </c>
      <c r="FR77" s="25"/>
      <c r="FS77" s="25">
        <v>2.8</v>
      </c>
      <c r="FT77" s="25">
        <v>2.8</v>
      </c>
      <c r="FU77" s="25">
        <v>2.5</v>
      </c>
      <c r="FV77" s="25">
        <v>2.8</v>
      </c>
      <c r="FW77" s="25">
        <v>2.5</v>
      </c>
      <c r="FX77" s="25">
        <v>2.5</v>
      </c>
      <c r="FY77" s="25">
        <v>2.5</v>
      </c>
      <c r="FZ77" s="25">
        <v>2.8</v>
      </c>
      <c r="GA77" s="25">
        <v>2.2000000000000002</v>
      </c>
      <c r="GB77" s="25">
        <v>2.8</v>
      </c>
      <c r="GC77" s="25">
        <v>2</v>
      </c>
      <c r="GD77" s="25">
        <v>2.8</v>
      </c>
      <c r="GE77" s="25">
        <v>2.2000000000000002</v>
      </c>
      <c r="GG77" s="28">
        <v>560706</v>
      </c>
      <c r="GH77" s="28">
        <v>386426.8</v>
      </c>
      <c r="GI77" s="28">
        <v>1904278.9</v>
      </c>
      <c r="GJ77" s="28">
        <v>136666</v>
      </c>
      <c r="GK77" s="28">
        <v>151055.4</v>
      </c>
      <c r="GL77" s="28">
        <v>125939.4</v>
      </c>
      <c r="GM77" s="28">
        <v>48865.4</v>
      </c>
      <c r="GN77" s="28">
        <v>448639.5</v>
      </c>
      <c r="GO77" s="28">
        <v>568018.30000000005</v>
      </c>
      <c r="GP77" s="28">
        <v>50075.9</v>
      </c>
      <c r="GQ77" s="28">
        <v>296729</v>
      </c>
      <c r="GR77" s="28">
        <v>3095.5</v>
      </c>
      <c r="GS77" s="28">
        <v>35263.800000000003</v>
      </c>
      <c r="GU77" s="26">
        <v>25.21</v>
      </c>
      <c r="GV77" s="26">
        <v>19.399999999999999</v>
      </c>
      <c r="GW77" s="26">
        <v>59.19</v>
      </c>
      <c r="GX77" s="26">
        <v>41.39</v>
      </c>
      <c r="GY77" s="26">
        <v>56.02</v>
      </c>
      <c r="GZ77" s="26">
        <v>54.81</v>
      </c>
      <c r="HA77" s="26">
        <v>25.58</v>
      </c>
      <c r="HB77" s="26">
        <v>34.549999999999997</v>
      </c>
      <c r="HC77" s="26">
        <v>17.55</v>
      </c>
      <c r="HD77" s="26">
        <v>8.66</v>
      </c>
      <c r="HE77" s="26">
        <v>12.39</v>
      </c>
      <c r="HF77" s="26">
        <v>9.02</v>
      </c>
      <c r="HG77" s="26">
        <v>2</v>
      </c>
      <c r="HI77" s="27">
        <f t="shared" si="57"/>
        <v>2.1011050006860512E-2</v>
      </c>
      <c r="HJ77" s="27">
        <f t="shared" si="57"/>
        <v>9.3375879763955855E-3</v>
      </c>
      <c r="HK77" s="27">
        <f t="shared" si="57"/>
        <v>1.4302568200894632E-2</v>
      </c>
      <c r="HL77" s="27">
        <f t="shared" si="54"/>
        <v>1.9384644333890203E-2</v>
      </c>
      <c r="HM77" s="27">
        <f t="shared" si="54"/>
        <v>2.4295171350687792E-2</v>
      </c>
      <c r="HN77" s="27">
        <f t="shared" si="54"/>
        <v>3.8208729561331194E-2</v>
      </c>
      <c r="HO77" s="27">
        <f t="shared" si="54"/>
        <v>3.5575392341442968E-2</v>
      </c>
      <c r="HP77" s="27">
        <f t="shared" si="30"/>
        <v>1.2298774080199653E-2</v>
      </c>
      <c r="HQ77" s="27">
        <f t="shared" si="30"/>
        <v>1.0361029165576708E-2</v>
      </c>
      <c r="HR77" s="27">
        <f t="shared" si="30"/>
        <v>2.026575130037582E-2</v>
      </c>
      <c r="HS77" s="27">
        <f t="shared" si="30"/>
        <v>9.0710724861721818E-3</v>
      </c>
      <c r="HT77" s="27">
        <f t="shared" si="30"/>
        <v>0.13993746080533029</v>
      </c>
      <c r="HU77" s="27">
        <f t="shared" si="30"/>
        <v>1.0344863928103885E-2</v>
      </c>
      <c r="HW77" s="27">
        <f t="shared" si="38"/>
        <v>4.4948939279676692E-2</v>
      </c>
      <c r="HX77" s="27">
        <f t="shared" si="39"/>
        <v>1.7643372481399459E-2</v>
      </c>
      <c r="HY77" s="27">
        <f t="shared" si="40"/>
        <v>2.3863835043192696E-2</v>
      </c>
      <c r="HZ77" s="27">
        <f t="shared" si="41"/>
        <v>2.8332596158413922E-2</v>
      </c>
      <c r="IA77" s="27">
        <f t="shared" si="42"/>
        <v>3.5740626573996813E-2</v>
      </c>
      <c r="IB77" s="27">
        <f t="shared" si="43"/>
        <v>4.9155530580652577E-2</v>
      </c>
      <c r="IC77" s="27">
        <f t="shared" si="44"/>
        <v>4.5934946591271154E-2</v>
      </c>
      <c r="ID77" s="27">
        <f t="shared" si="45"/>
        <v>2.0395057057195087E-2</v>
      </c>
      <c r="IE77" s="27">
        <f t="shared" si="46"/>
        <v>1.449715200847493E-2</v>
      </c>
      <c r="IF77" s="27">
        <f t="shared" si="47"/>
        <v>2.7317624780367592E-2</v>
      </c>
      <c r="IG77" s="27">
        <f t="shared" si="48"/>
        <v>1.0927013916843009E-2</v>
      </c>
      <c r="IH77" s="27"/>
      <c r="II77" s="27"/>
      <c r="IK77" s="27">
        <f t="shared" si="59"/>
        <v>2.8326607190386922E-3</v>
      </c>
      <c r="IL77" s="27">
        <f t="shared" si="59"/>
        <v>3.8733373503276451E-3</v>
      </c>
      <c r="IM77" s="27">
        <f t="shared" si="59"/>
        <v>1.3464762771802436E-2</v>
      </c>
      <c r="IN77" s="27">
        <f t="shared" si="59"/>
        <v>0.19538219633803575</v>
      </c>
      <c r="IO77" s="27">
        <f t="shared" si="59"/>
        <v>6.3767709024460578E-2</v>
      </c>
      <c r="IP77" s="27">
        <f t="shared" si="59"/>
        <v>4.4895280809989476E-3</v>
      </c>
      <c r="IQ77" s="27">
        <f t="shared" si="59"/>
        <v>3.173848338886788E-2</v>
      </c>
      <c r="IR77" s="27">
        <f t="shared" si="59"/>
        <v>5.9451257615745889E-3</v>
      </c>
      <c r="IS77" s="27">
        <f t="shared" si="58"/>
        <v>4.9270351227275622E-3</v>
      </c>
      <c r="IT77" s="27">
        <f t="shared" si="58"/>
        <v>1.6184255997521081E-2</v>
      </c>
      <c r="IU77" s="27">
        <f t="shared" si="58"/>
        <v>3.1886354842975709E-2</v>
      </c>
      <c r="IV77" s="27">
        <f t="shared" si="58"/>
        <v>0.11741772048078078</v>
      </c>
      <c r="IW77" s="27">
        <f t="shared" si="58"/>
        <v>1.6360600164488353E-2</v>
      </c>
    </row>
    <row r="78" spans="1:257">
      <c r="A78" s="21">
        <v>76</v>
      </c>
      <c r="B78" s="19" t="s">
        <v>173</v>
      </c>
      <c r="C78" s="19">
        <v>7</v>
      </c>
      <c r="D78" s="19">
        <v>1</v>
      </c>
      <c r="E78" s="19">
        <v>4</v>
      </c>
      <c r="G78" s="23">
        <v>41218</v>
      </c>
      <c r="H78" s="24">
        <v>0.89344907407407403</v>
      </c>
      <c r="J78" s="25">
        <v>29.308</v>
      </c>
      <c r="K78" s="25">
        <v>-46.045000000000002</v>
      </c>
      <c r="L78" s="25">
        <v>10.457000000000001</v>
      </c>
      <c r="M78" s="26"/>
      <c r="O78" s="26">
        <v>42.95580786</v>
      </c>
      <c r="P78" s="26">
        <v>8.3740867199999993</v>
      </c>
      <c r="Q78" s="26">
        <v>0.85593536999999997</v>
      </c>
      <c r="R78" s="26">
        <v>2.7769640000000002E-2</v>
      </c>
      <c r="S78" s="26">
        <v>0.27362646000000002</v>
      </c>
      <c r="T78" s="26">
        <v>32.974281499999996</v>
      </c>
      <c r="U78" s="26">
        <v>0.94905404999999987</v>
      </c>
      <c r="V78" s="26">
        <v>5.66962513</v>
      </c>
      <c r="W78" s="26">
        <v>3.2643335999999996</v>
      </c>
      <c r="X78" s="26">
        <v>1.4827669999999999</v>
      </c>
      <c r="Y78" s="26">
        <v>0.15298547000000001</v>
      </c>
      <c r="Z78" s="26">
        <v>0.52100000000000002</v>
      </c>
      <c r="AA78" s="26">
        <v>0.443</v>
      </c>
      <c r="AB78" s="26">
        <f t="shared" si="49"/>
        <v>97.944272799999993</v>
      </c>
      <c r="AC78" s="26">
        <f t="shared" si="50"/>
        <v>0.21937866872999831</v>
      </c>
      <c r="AD78" s="26">
        <f t="shared" si="36"/>
        <v>9.9959019214062472E-2</v>
      </c>
      <c r="AE78" s="26">
        <f t="shared" si="37"/>
        <v>97.624935112055923</v>
      </c>
      <c r="AG78" s="25">
        <v>75.043000000000006</v>
      </c>
      <c r="AH78" s="25">
        <v>19.190000000000001</v>
      </c>
      <c r="AI78" s="25">
        <v>0.81969999999999998</v>
      </c>
      <c r="AJ78" s="25">
        <v>4.5999999999999999E-2</v>
      </c>
      <c r="AK78" s="25">
        <v>0.32490000000000002</v>
      </c>
      <c r="AL78" s="25">
        <v>44.087000000000003</v>
      </c>
      <c r="AM78" s="25">
        <v>2.7949999999999999</v>
      </c>
      <c r="AN78" s="25">
        <v>7.5060000000000002</v>
      </c>
      <c r="AO78" s="25">
        <v>13.709</v>
      </c>
      <c r="AP78" s="25">
        <v>9.1530000000000005</v>
      </c>
      <c r="AQ78" s="25">
        <v>1.0669999999999999</v>
      </c>
      <c r="AR78" s="25">
        <v>6.2275</v>
      </c>
      <c r="AS78" s="25">
        <v>22.853100000000001</v>
      </c>
      <c r="AU78" s="26">
        <v>40.47</v>
      </c>
      <c r="AV78" s="26">
        <v>7.0331000000000001</v>
      </c>
      <c r="AW78" s="26">
        <v>0.80940000000000001</v>
      </c>
      <c r="AX78" s="26">
        <v>2.7799999999999998E-2</v>
      </c>
      <c r="AY78" s="26">
        <v>0.26769999999999999</v>
      </c>
      <c r="AZ78" s="26">
        <v>31.085699999999999</v>
      </c>
      <c r="BA78" s="26">
        <v>0.92320000000000002</v>
      </c>
      <c r="BB78" s="26">
        <v>4.3002000000000002</v>
      </c>
      <c r="BC78" s="26">
        <v>3.3664000000000001</v>
      </c>
      <c r="BD78" s="26">
        <v>1.0682</v>
      </c>
      <c r="BE78" s="26">
        <v>0.15920000000000001</v>
      </c>
      <c r="BF78" s="26">
        <v>0.56169999999999998</v>
      </c>
      <c r="BG78" s="26">
        <v>0.45710000000000001</v>
      </c>
      <c r="BI78" s="27">
        <f t="shared" si="31"/>
        <v>1.0614234707190511</v>
      </c>
      <c r="BJ78" s="27">
        <f t="shared" si="31"/>
        <v>1.1906679444341755</v>
      </c>
      <c r="BK78" s="27">
        <f t="shared" si="31"/>
        <v>1.0574936619718309</v>
      </c>
      <c r="BL78" s="27">
        <f t="shared" ref="BL78:BQ120" si="60">R78/AX78</f>
        <v>0.99890791366906484</v>
      </c>
      <c r="BM78" s="27">
        <f t="shared" si="60"/>
        <v>1.0221384385506165</v>
      </c>
      <c r="BN78" s="27">
        <f t="shared" si="60"/>
        <v>1.0607540283796086</v>
      </c>
      <c r="BO78" s="27">
        <f t="shared" si="60"/>
        <v>1.0280048201906411</v>
      </c>
      <c r="BP78" s="27">
        <f t="shared" si="60"/>
        <v>1.3184561485512301</v>
      </c>
      <c r="BQ78" s="27">
        <f t="shared" si="60"/>
        <v>0.9696808460076044</v>
      </c>
      <c r="BR78" s="27">
        <f t="shared" si="51"/>
        <v>1.3880986706609248</v>
      </c>
      <c r="BS78" s="27">
        <f t="shared" si="51"/>
        <v>0.96096400753768851</v>
      </c>
      <c r="BT78" s="27">
        <f t="shared" si="51"/>
        <v>0.9275413922022433</v>
      </c>
      <c r="BU78" s="27">
        <f t="shared" si="51"/>
        <v>0.96915335812732439</v>
      </c>
      <c r="BW78" s="19">
        <v>420774.8</v>
      </c>
      <c r="BX78" s="19">
        <v>74153.600000000006</v>
      </c>
      <c r="BY78" s="19">
        <v>15606.9</v>
      </c>
      <c r="BZ78" s="19">
        <v>83.1</v>
      </c>
      <c r="CA78" s="19">
        <v>495.5</v>
      </c>
      <c r="CB78" s="19">
        <v>55523.8</v>
      </c>
      <c r="CC78" s="19">
        <v>1366.8</v>
      </c>
      <c r="CD78" s="19">
        <v>33674.800000000003</v>
      </c>
      <c r="CE78" s="19">
        <v>77868.3</v>
      </c>
      <c r="CF78" s="19">
        <v>4582.6000000000004</v>
      </c>
      <c r="CG78" s="19">
        <v>3165.9</v>
      </c>
      <c r="CH78" s="19">
        <v>192.9</v>
      </c>
      <c r="CI78" s="19">
        <v>8057.9</v>
      </c>
      <c r="CK78" s="19">
        <f t="shared" si="55"/>
        <v>424098.44285714283</v>
      </c>
      <c r="CL78" s="19">
        <f t="shared" si="55"/>
        <v>75516.898039215695</v>
      </c>
      <c r="CM78" s="19">
        <f t="shared" si="55"/>
        <v>22071.776595744683</v>
      </c>
      <c r="CN78" s="19">
        <f t="shared" si="52"/>
        <v>395.70000000000005</v>
      </c>
      <c r="CO78" s="19">
        <f t="shared" si="52"/>
        <v>708.98510638297876</v>
      </c>
      <c r="CP78" s="19">
        <f t="shared" si="52"/>
        <v>55874.228070175443</v>
      </c>
      <c r="CQ78" s="19">
        <f t="shared" si="52"/>
        <v>1592.95</v>
      </c>
      <c r="CR78" s="19">
        <f t="shared" si="28"/>
        <v>34393.100000000006</v>
      </c>
      <c r="CS78" s="19">
        <f t="shared" si="28"/>
        <v>81759.25</v>
      </c>
      <c r="CT78" s="19">
        <f t="shared" si="28"/>
        <v>4915.1500000000005</v>
      </c>
      <c r="CU78" s="19">
        <f t="shared" si="28"/>
        <v>4927.1571428571433</v>
      </c>
      <c r="CV78" s="19">
        <f t="shared" si="28"/>
        <v>321.11111111111109</v>
      </c>
      <c r="CW78" s="19">
        <f t="shared" si="28"/>
        <v>9158.65</v>
      </c>
      <c r="CY78" s="19">
        <v>4010.6</v>
      </c>
      <c r="CZ78" s="19">
        <v>1529.8</v>
      </c>
      <c r="DA78" s="19">
        <v>6611.2</v>
      </c>
      <c r="DB78" s="19">
        <v>352.5</v>
      </c>
      <c r="DC78" s="19">
        <v>222.8</v>
      </c>
      <c r="DD78" s="19">
        <v>339.2</v>
      </c>
      <c r="DE78" s="19">
        <v>232.8</v>
      </c>
      <c r="DF78" s="19">
        <v>861.3</v>
      </c>
      <c r="DG78" s="19">
        <v>4180.3</v>
      </c>
      <c r="DH78" s="19">
        <v>375.8</v>
      </c>
      <c r="DI78" s="19">
        <v>1862.3</v>
      </c>
      <c r="DJ78" s="19">
        <v>159.6</v>
      </c>
      <c r="DK78" s="19">
        <v>1207.2</v>
      </c>
      <c r="DM78" s="19">
        <v>2407.6999999999998</v>
      </c>
      <c r="DN78" s="19">
        <v>1160.5999999999999</v>
      </c>
      <c r="DO78" s="19">
        <v>6298.6</v>
      </c>
      <c r="DP78" s="19">
        <v>272.7</v>
      </c>
      <c r="DQ78" s="19">
        <v>202.9</v>
      </c>
      <c r="DR78" s="19">
        <v>359.2</v>
      </c>
      <c r="DS78" s="19">
        <v>219.5</v>
      </c>
      <c r="DT78" s="19">
        <v>575.29999999999995</v>
      </c>
      <c r="DU78" s="19">
        <v>3601.6</v>
      </c>
      <c r="DV78" s="19">
        <v>289.3</v>
      </c>
      <c r="DW78" s="19">
        <v>1669.4</v>
      </c>
      <c r="DX78" s="19">
        <v>103.1</v>
      </c>
      <c r="DY78" s="19">
        <v>994.3</v>
      </c>
      <c r="EA78" s="19">
        <f t="shared" si="56"/>
        <v>3323.6428571428569</v>
      </c>
      <c r="EB78" s="19">
        <f t="shared" si="56"/>
        <v>1363.2980392156862</v>
      </c>
      <c r="EC78" s="19">
        <f t="shared" si="56"/>
        <v>6464.8765957446813</v>
      </c>
      <c r="ED78" s="19">
        <f t="shared" si="53"/>
        <v>312.60000000000002</v>
      </c>
      <c r="EE78" s="19">
        <f t="shared" si="53"/>
        <v>213.48510638297873</v>
      </c>
      <c r="EF78" s="19">
        <f t="shared" si="53"/>
        <v>350.42807017543856</v>
      </c>
      <c r="EG78" s="19">
        <f t="shared" si="53"/>
        <v>226.15</v>
      </c>
      <c r="EH78" s="19">
        <f t="shared" si="29"/>
        <v>718.3</v>
      </c>
      <c r="EI78" s="19">
        <f t="shared" si="29"/>
        <v>3890.95</v>
      </c>
      <c r="EJ78" s="19">
        <f t="shared" si="29"/>
        <v>332.55</v>
      </c>
      <c r="EK78" s="19">
        <f t="shared" si="29"/>
        <v>1761.257142857143</v>
      </c>
      <c r="EL78" s="19">
        <f t="shared" si="29"/>
        <v>128.21111111111111</v>
      </c>
      <c r="EM78" s="19">
        <f t="shared" si="29"/>
        <v>1100.75</v>
      </c>
      <c r="EO78" s="26">
        <v>30.07</v>
      </c>
      <c r="EQ78" s="19">
        <v>10</v>
      </c>
      <c r="ER78" s="19">
        <v>30</v>
      </c>
      <c r="ES78" s="19">
        <v>20</v>
      </c>
      <c r="ET78" s="19">
        <v>50</v>
      </c>
      <c r="EU78" s="19">
        <v>30</v>
      </c>
      <c r="EV78" s="19">
        <v>30</v>
      </c>
      <c r="EW78" s="19">
        <v>30</v>
      </c>
      <c r="EX78" s="19">
        <v>30</v>
      </c>
      <c r="EY78" s="19">
        <v>20</v>
      </c>
      <c r="EZ78" s="19">
        <v>30</v>
      </c>
      <c r="FA78" s="19">
        <v>20</v>
      </c>
      <c r="FB78" s="19">
        <v>30</v>
      </c>
      <c r="FC78" s="19">
        <v>20</v>
      </c>
      <c r="FE78" s="25">
        <v>2.1</v>
      </c>
      <c r="FF78" s="25">
        <v>2.2999999999999998</v>
      </c>
      <c r="FG78" s="25">
        <v>2.2000000000000002</v>
      </c>
      <c r="FH78" s="25">
        <v>2.8</v>
      </c>
      <c r="FI78" s="25">
        <v>2.2000000000000002</v>
      </c>
      <c r="FJ78" s="25">
        <v>3.2</v>
      </c>
      <c r="FK78" s="25">
        <v>2.5</v>
      </c>
      <c r="FL78" s="25">
        <v>2.8</v>
      </c>
      <c r="FM78" s="25">
        <v>2.2000000000000002</v>
      </c>
      <c r="FN78" s="25">
        <v>2.8</v>
      </c>
      <c r="FO78" s="25">
        <v>2.2000000000000002</v>
      </c>
      <c r="FP78" s="25">
        <v>3.5</v>
      </c>
      <c r="FQ78" s="25">
        <v>2.2000000000000002</v>
      </c>
      <c r="FR78" s="25"/>
      <c r="FS78" s="25">
        <v>2.8</v>
      </c>
      <c r="FT78" s="25">
        <v>2.8</v>
      </c>
      <c r="FU78" s="25">
        <v>2.5</v>
      </c>
      <c r="FV78" s="25">
        <v>2.8</v>
      </c>
      <c r="FW78" s="25">
        <v>2.5</v>
      </c>
      <c r="FX78" s="25">
        <v>2.5</v>
      </c>
      <c r="FY78" s="25">
        <v>2.5</v>
      </c>
      <c r="FZ78" s="25">
        <v>2.8</v>
      </c>
      <c r="GA78" s="25">
        <v>2.2000000000000002</v>
      </c>
      <c r="GB78" s="25">
        <v>2.8</v>
      </c>
      <c r="GC78" s="25">
        <v>2</v>
      </c>
      <c r="GD78" s="25">
        <v>2.8</v>
      </c>
      <c r="GE78" s="25">
        <v>2.2000000000000002</v>
      </c>
      <c r="GG78" s="28">
        <v>560706</v>
      </c>
      <c r="GH78" s="28">
        <v>386426.8</v>
      </c>
      <c r="GI78" s="28">
        <v>1904278.9</v>
      </c>
      <c r="GJ78" s="28">
        <v>136666</v>
      </c>
      <c r="GK78" s="28">
        <v>151055.4</v>
      </c>
      <c r="GL78" s="28">
        <v>125939.4</v>
      </c>
      <c r="GM78" s="28">
        <v>48865.4</v>
      </c>
      <c r="GN78" s="28">
        <v>448639.5</v>
      </c>
      <c r="GO78" s="28">
        <v>568018.30000000005</v>
      </c>
      <c r="GP78" s="28">
        <v>50075.9</v>
      </c>
      <c r="GQ78" s="28">
        <v>296729</v>
      </c>
      <c r="GR78" s="28">
        <v>3095.5</v>
      </c>
      <c r="GS78" s="28">
        <v>35263.800000000003</v>
      </c>
      <c r="GU78" s="26">
        <v>25.21</v>
      </c>
      <c r="GV78" s="26">
        <v>19.399999999999999</v>
      </c>
      <c r="GW78" s="26">
        <v>59.19</v>
      </c>
      <c r="GX78" s="26">
        <v>41.39</v>
      </c>
      <c r="GY78" s="26">
        <v>56.02</v>
      </c>
      <c r="GZ78" s="26">
        <v>54.81</v>
      </c>
      <c r="HA78" s="26">
        <v>25.58</v>
      </c>
      <c r="HB78" s="26">
        <v>34.549999999999997</v>
      </c>
      <c r="HC78" s="26">
        <v>17.55</v>
      </c>
      <c r="HD78" s="26">
        <v>8.66</v>
      </c>
      <c r="HE78" s="26">
        <v>12.39</v>
      </c>
      <c r="HF78" s="26">
        <v>9.02</v>
      </c>
      <c r="HG78" s="26">
        <v>2</v>
      </c>
      <c r="HI78" s="27">
        <f t="shared" si="57"/>
        <v>2.1286440378726196E-2</v>
      </c>
      <c r="HJ78" s="27">
        <f t="shared" si="57"/>
        <v>9.8589228727082243E-3</v>
      </c>
      <c r="HK78" s="27">
        <f t="shared" si="57"/>
        <v>1.4458732338932433E-2</v>
      </c>
      <c r="HL78" s="27">
        <f t="shared" si="54"/>
        <v>1.8507144670196842E-2</v>
      </c>
      <c r="HM78" s="27">
        <f t="shared" si="54"/>
        <v>2.4740545561482041E-2</v>
      </c>
      <c r="HN78" s="27">
        <f t="shared" si="54"/>
        <v>3.8603015085946144E-2</v>
      </c>
      <c r="HO78" s="27">
        <f t="shared" si="54"/>
        <v>3.6149428869350152E-2</v>
      </c>
      <c r="HP78" s="27">
        <f t="shared" si="30"/>
        <v>1.2155646952959401E-2</v>
      </c>
      <c r="HQ78" s="27">
        <f t="shared" si="30"/>
        <v>1.0224120888620382E-2</v>
      </c>
      <c r="HR78" s="27">
        <f t="shared" si="30"/>
        <v>1.9554506229568083E-2</v>
      </c>
      <c r="HS78" s="27">
        <f t="shared" si="30"/>
        <v>9.2126454893298581E-3</v>
      </c>
      <c r="HT78" s="27">
        <f t="shared" si="30"/>
        <v>0.13670385815529207</v>
      </c>
      <c r="HU78" s="27">
        <f t="shared" si="30"/>
        <v>9.9768232570936009E-3</v>
      </c>
      <c r="HW78" s="27">
        <f t="shared" si="38"/>
        <v>4.5538081902208954E-2</v>
      </c>
      <c r="HX78" s="27">
        <f t="shared" si="39"/>
        <v>1.8628434767982191E-2</v>
      </c>
      <c r="HY78" s="27">
        <f t="shared" si="40"/>
        <v>2.4124394907508766E-2</v>
      </c>
      <c r="HZ78" s="27">
        <f t="shared" si="41"/>
        <v>2.7050042649959704E-2</v>
      </c>
      <c r="IA78" s="27">
        <f t="shared" si="42"/>
        <v>3.6395816575496232E-2</v>
      </c>
      <c r="IB78" s="27">
        <f t="shared" si="43"/>
        <v>4.9662778908069714E-2</v>
      </c>
      <c r="IC78" s="27">
        <f t="shared" si="44"/>
        <v>4.6676142556104909E-2</v>
      </c>
      <c r="ID78" s="27">
        <f t="shared" si="45"/>
        <v>2.0157709342092576E-2</v>
      </c>
      <c r="IE78" s="27">
        <f t="shared" si="46"/>
        <v>1.4305589947357639E-2</v>
      </c>
      <c r="IF78" s="27">
        <f t="shared" si="47"/>
        <v>2.6358887762270886E-2</v>
      </c>
      <c r="IG78" s="27">
        <f t="shared" si="48"/>
        <v>1.1097552756446746E-2</v>
      </c>
      <c r="IH78" s="27"/>
      <c r="II78" s="27"/>
      <c r="IK78" s="27">
        <f t="shared" si="59"/>
        <v>2.8334270998627152E-3</v>
      </c>
      <c r="IL78" s="27">
        <f t="shared" si="59"/>
        <v>3.9368390492857241E-3</v>
      </c>
      <c r="IM78" s="27">
        <f t="shared" si="59"/>
        <v>1.3957356102883263E-2</v>
      </c>
      <c r="IN78" s="27">
        <f t="shared" si="59"/>
        <v>0.26118960036579153</v>
      </c>
      <c r="IO78" s="27">
        <f t="shared" si="59"/>
        <v>6.453646534441547E-2</v>
      </c>
      <c r="IP78" s="27">
        <f t="shared" si="59"/>
        <v>4.496316576407265E-3</v>
      </c>
      <c r="IQ78" s="27">
        <f t="shared" si="59"/>
        <v>3.2854584212257509E-2</v>
      </c>
      <c r="IR78" s="27">
        <f t="shared" si="59"/>
        <v>5.8585711249793679E-3</v>
      </c>
      <c r="IS78" s="27">
        <f t="shared" si="58"/>
        <v>4.8464282267116285E-3</v>
      </c>
      <c r="IT78" s="27">
        <f t="shared" si="58"/>
        <v>1.6643520968837314E-2</v>
      </c>
      <c r="IU78" s="27">
        <f t="shared" si="58"/>
        <v>3.3310617086304513E-2</v>
      </c>
      <c r="IV78" s="27">
        <f t="shared" si="58"/>
        <v>0.11569627594116484</v>
      </c>
      <c r="IW78" s="27">
        <f t="shared" si="58"/>
        <v>1.6209043809100397E-2</v>
      </c>
    </row>
    <row r="79" spans="1:257">
      <c r="A79" s="21">
        <v>77</v>
      </c>
      <c r="B79" s="19" t="s">
        <v>173</v>
      </c>
      <c r="C79" s="19">
        <v>13</v>
      </c>
      <c r="D79" s="19">
        <v>1</v>
      </c>
      <c r="E79" s="19">
        <v>1</v>
      </c>
      <c r="G79" s="23">
        <v>41218</v>
      </c>
      <c r="H79" s="24">
        <v>0.89646990740740751</v>
      </c>
      <c r="J79" s="25">
        <v>32.761000000000003</v>
      </c>
      <c r="K79" s="25">
        <v>-44.527999999999999</v>
      </c>
      <c r="L79" s="25">
        <v>10.456</v>
      </c>
      <c r="M79" s="26">
        <v>5</v>
      </c>
      <c r="O79" s="26">
        <v>50.049859299999994</v>
      </c>
      <c r="P79" s="26">
        <v>1.21114386</v>
      </c>
      <c r="Q79" s="26">
        <v>7.3413560000000003E-2</v>
      </c>
      <c r="R79" s="26">
        <v>0</v>
      </c>
      <c r="S79" s="26">
        <v>2.5008869999999999E-2</v>
      </c>
      <c r="T79" s="26">
        <v>35.100866000000003</v>
      </c>
      <c r="U79" s="26">
        <v>0.96971372999999994</v>
      </c>
      <c r="V79" s="26">
        <v>9.2929450799999991</v>
      </c>
      <c r="W79" s="26">
        <v>0.45054240000000001</v>
      </c>
      <c r="X79" s="26">
        <v>0.31542498000000002</v>
      </c>
      <c r="Y79" s="26">
        <v>7.2276600000000003E-3</v>
      </c>
      <c r="Z79" s="26">
        <v>0.48700000000000004</v>
      </c>
      <c r="AA79" s="26">
        <v>0.15</v>
      </c>
      <c r="AB79" s="26">
        <f t="shared" si="49"/>
        <v>98.133145439999993</v>
      </c>
      <c r="AC79" s="26">
        <f t="shared" si="50"/>
        <v>0.20506221050193701</v>
      </c>
      <c r="AD79" s="26">
        <f t="shared" si="36"/>
        <v>3.3846169034106935E-2</v>
      </c>
      <c r="AE79" s="26">
        <f t="shared" si="37"/>
        <v>97.894237060463951</v>
      </c>
      <c r="AG79" s="25">
        <v>88.698999999999998</v>
      </c>
      <c r="AH79" s="25">
        <v>2.7219000000000002</v>
      </c>
      <c r="AI79" s="25">
        <v>7.0099999999999996E-2</v>
      </c>
      <c r="AJ79" s="25">
        <v>-1.6E-2</v>
      </c>
      <c r="AK79" s="25">
        <v>2.8799999999999999E-2</v>
      </c>
      <c r="AL79" s="25">
        <v>46.945999999999998</v>
      </c>
      <c r="AM79" s="25">
        <v>2.8540000000000001</v>
      </c>
      <c r="AN79" s="25">
        <v>12.31</v>
      </c>
      <c r="AO79" s="25">
        <v>1.8857999999999999</v>
      </c>
      <c r="AP79" s="25">
        <v>1.9282999999999999</v>
      </c>
      <c r="AQ79" s="25">
        <v>5.0700000000000002E-2</v>
      </c>
      <c r="AR79" s="25">
        <v>5.9847999999999999</v>
      </c>
      <c r="AS79" s="25">
        <v>7.7012999999999998</v>
      </c>
      <c r="AU79" s="26">
        <v>47.834600000000002</v>
      </c>
      <c r="AV79" s="26">
        <v>0.99760000000000004</v>
      </c>
      <c r="AW79" s="26">
        <v>6.9199999999999998E-2</v>
      </c>
      <c r="AX79" s="26">
        <v>-9.7000000000000003E-3</v>
      </c>
      <c r="AY79" s="26">
        <v>2.3699999999999999E-2</v>
      </c>
      <c r="AZ79" s="26">
        <v>33.101599999999998</v>
      </c>
      <c r="BA79" s="26">
        <v>0.94269999999999998</v>
      </c>
      <c r="BB79" s="26">
        <v>7.0523999999999996</v>
      </c>
      <c r="BC79" s="26">
        <v>0.46310000000000001</v>
      </c>
      <c r="BD79" s="26">
        <v>0.22500000000000001</v>
      </c>
      <c r="BE79" s="26">
        <v>7.6E-3</v>
      </c>
      <c r="BF79" s="26">
        <v>0.53979999999999995</v>
      </c>
      <c r="BG79" s="26">
        <v>0.154</v>
      </c>
      <c r="BI79" s="27">
        <f t="shared" ref="BI79:BN142" si="61">O79/AU79</f>
        <v>1.0463108147658806</v>
      </c>
      <c r="BJ79" s="27">
        <f t="shared" si="61"/>
        <v>1.2140575982357658</v>
      </c>
      <c r="BK79" s="27">
        <f t="shared" si="61"/>
        <v>1.0608895953757227</v>
      </c>
      <c r="BL79" s="27">
        <f t="shared" si="60"/>
        <v>0</v>
      </c>
      <c r="BM79" s="27">
        <f t="shared" si="60"/>
        <v>1.055226582278481</v>
      </c>
      <c r="BN79" s="27">
        <f t="shared" si="60"/>
        <v>1.0603978659641833</v>
      </c>
      <c r="BO79" s="27">
        <f t="shared" si="60"/>
        <v>1.0286557017078604</v>
      </c>
      <c r="BP79" s="27">
        <f t="shared" si="60"/>
        <v>1.3176996596903181</v>
      </c>
      <c r="BQ79" s="27">
        <f t="shared" si="60"/>
        <v>0.97288361045130645</v>
      </c>
      <c r="BR79" s="27">
        <f t="shared" si="51"/>
        <v>1.4018888</v>
      </c>
      <c r="BS79" s="27">
        <f t="shared" si="51"/>
        <v>0.95100789473684211</v>
      </c>
      <c r="BT79" s="27">
        <f t="shared" si="51"/>
        <v>0.90218599481289385</v>
      </c>
      <c r="BU79" s="27">
        <f t="shared" si="51"/>
        <v>0.97402597402597402</v>
      </c>
      <c r="BW79" s="19">
        <v>497339.5</v>
      </c>
      <c r="BX79" s="19">
        <v>10518.8</v>
      </c>
      <c r="BY79" s="19">
        <v>1333.6</v>
      </c>
      <c r="BZ79" s="19">
        <v>-20</v>
      </c>
      <c r="CA79" s="19">
        <v>43.2</v>
      </c>
      <c r="CB79" s="19">
        <v>59122.1</v>
      </c>
      <c r="CC79" s="19">
        <v>1393.4</v>
      </c>
      <c r="CD79" s="19">
        <v>55227.8</v>
      </c>
      <c r="CE79" s="19">
        <v>10711.7</v>
      </c>
      <c r="CF79" s="19">
        <v>964.4</v>
      </c>
      <c r="CG79" s="19">
        <v>149.6</v>
      </c>
      <c r="CH79" s="19">
        <v>186.2</v>
      </c>
      <c r="CI79" s="19">
        <v>2717</v>
      </c>
      <c r="CK79" s="19">
        <f t="shared" si="55"/>
        <v>500616.64285714284</v>
      </c>
      <c r="CL79" s="19">
        <f t="shared" si="55"/>
        <v>11664.733333333334</v>
      </c>
      <c r="CM79" s="19">
        <f t="shared" si="55"/>
        <v>7858.2723404255321</v>
      </c>
      <c r="CN79" s="19">
        <f t="shared" si="52"/>
        <v>289.29999999999995</v>
      </c>
      <c r="CO79" s="19">
        <f t="shared" si="52"/>
        <v>241.62978723404257</v>
      </c>
      <c r="CP79" s="19">
        <f t="shared" si="52"/>
        <v>59471.114035087718</v>
      </c>
      <c r="CQ79" s="19">
        <f t="shared" si="52"/>
        <v>1604.6000000000001</v>
      </c>
      <c r="CR79" s="19">
        <f t="shared" si="28"/>
        <v>55971.100000000006</v>
      </c>
      <c r="CS79" s="19">
        <f t="shared" si="28"/>
        <v>14454.650000000001</v>
      </c>
      <c r="CT79" s="19">
        <f t="shared" si="28"/>
        <v>1293.5999999999999</v>
      </c>
      <c r="CU79" s="19">
        <f t="shared" ref="CU79:CW142" si="62">CG79+EK79</f>
        <v>1773.4619047619046</v>
      </c>
      <c r="CV79" s="19">
        <f t="shared" si="62"/>
        <v>316.25555555555553</v>
      </c>
      <c r="CW79" s="19">
        <f t="shared" si="62"/>
        <v>3920.85</v>
      </c>
      <c r="CY79" s="19">
        <v>3884.3</v>
      </c>
      <c r="CZ79" s="19">
        <v>1316.9</v>
      </c>
      <c r="DA79" s="19">
        <v>6987</v>
      </c>
      <c r="DB79" s="19">
        <v>345.9</v>
      </c>
      <c r="DC79" s="19">
        <v>206.2</v>
      </c>
      <c r="DD79" s="19">
        <v>365.8</v>
      </c>
      <c r="DE79" s="19">
        <v>219.5</v>
      </c>
      <c r="DF79" s="19">
        <v>881.3</v>
      </c>
      <c r="DG79" s="19">
        <v>3910.9</v>
      </c>
      <c r="DH79" s="19">
        <v>369.1</v>
      </c>
      <c r="DI79" s="19">
        <v>1712.7</v>
      </c>
      <c r="DJ79" s="19">
        <v>143</v>
      </c>
      <c r="DK79" s="19">
        <v>1290.3</v>
      </c>
      <c r="DM79" s="19">
        <v>2467.6</v>
      </c>
      <c r="DN79" s="19">
        <v>937.8</v>
      </c>
      <c r="DO79" s="19">
        <v>5999.3</v>
      </c>
      <c r="DP79" s="19">
        <v>272.7</v>
      </c>
      <c r="DQ79" s="19">
        <v>189.6</v>
      </c>
      <c r="DR79" s="19">
        <v>335.9</v>
      </c>
      <c r="DS79" s="19">
        <v>202.9</v>
      </c>
      <c r="DT79" s="19">
        <v>605.29999999999995</v>
      </c>
      <c r="DU79" s="19">
        <v>3575</v>
      </c>
      <c r="DV79" s="19">
        <v>289.3</v>
      </c>
      <c r="DW79" s="19">
        <v>1543.1</v>
      </c>
      <c r="DX79" s="19">
        <v>119.7</v>
      </c>
      <c r="DY79" s="19">
        <v>1117.4000000000001</v>
      </c>
      <c r="EA79" s="19">
        <f t="shared" si="56"/>
        <v>3277.1428571428569</v>
      </c>
      <c r="EB79" s="19">
        <f t="shared" si="56"/>
        <v>1145.9333333333334</v>
      </c>
      <c r="EC79" s="19">
        <f t="shared" si="56"/>
        <v>6524.6723404255317</v>
      </c>
      <c r="ED79" s="19">
        <f t="shared" si="53"/>
        <v>309.29999999999995</v>
      </c>
      <c r="EE79" s="19">
        <f t="shared" si="53"/>
        <v>198.42978723404255</v>
      </c>
      <c r="EF79" s="19">
        <f t="shared" si="53"/>
        <v>349.01403508771926</v>
      </c>
      <c r="EG79" s="19">
        <f t="shared" si="53"/>
        <v>211.2</v>
      </c>
      <c r="EH79" s="19">
        <f t="shared" si="29"/>
        <v>743.3</v>
      </c>
      <c r="EI79" s="19">
        <f t="shared" si="29"/>
        <v>3742.95</v>
      </c>
      <c r="EJ79" s="19">
        <f t="shared" si="29"/>
        <v>329.20000000000005</v>
      </c>
      <c r="EK79" s="19">
        <f t="shared" ref="EK79:EM142" si="63">(GC79/(FO79+GC79))*(DI79-DW79)+DW79</f>
        <v>1623.8619047619047</v>
      </c>
      <c r="EL79" s="19">
        <f t="shared" si="63"/>
        <v>130.05555555555554</v>
      </c>
      <c r="EM79" s="19">
        <f t="shared" si="63"/>
        <v>1203.8499999999999</v>
      </c>
      <c r="EO79" s="26">
        <v>30.07</v>
      </c>
      <c r="EQ79" s="19">
        <v>10</v>
      </c>
      <c r="ER79" s="19">
        <v>30</v>
      </c>
      <c r="ES79" s="19">
        <v>20</v>
      </c>
      <c r="ET79" s="19">
        <v>50</v>
      </c>
      <c r="EU79" s="19">
        <v>30</v>
      </c>
      <c r="EV79" s="19">
        <v>30</v>
      </c>
      <c r="EW79" s="19">
        <v>30</v>
      </c>
      <c r="EX79" s="19">
        <v>30</v>
      </c>
      <c r="EY79" s="19">
        <v>20</v>
      </c>
      <c r="EZ79" s="19">
        <v>30</v>
      </c>
      <c r="FA79" s="19">
        <v>20</v>
      </c>
      <c r="FB79" s="19">
        <v>30</v>
      </c>
      <c r="FC79" s="19">
        <v>20</v>
      </c>
      <c r="FE79" s="25">
        <v>2.1</v>
      </c>
      <c r="FF79" s="25">
        <v>2.2999999999999998</v>
      </c>
      <c r="FG79" s="25">
        <v>2.2000000000000002</v>
      </c>
      <c r="FH79" s="25">
        <v>2.8</v>
      </c>
      <c r="FI79" s="25">
        <v>2.2000000000000002</v>
      </c>
      <c r="FJ79" s="25">
        <v>3.2</v>
      </c>
      <c r="FK79" s="25">
        <v>2.5</v>
      </c>
      <c r="FL79" s="25">
        <v>2.8</v>
      </c>
      <c r="FM79" s="25">
        <v>2.2000000000000002</v>
      </c>
      <c r="FN79" s="25">
        <v>2.8</v>
      </c>
      <c r="FO79" s="25">
        <v>2.2000000000000002</v>
      </c>
      <c r="FP79" s="25">
        <v>3.5</v>
      </c>
      <c r="FQ79" s="25">
        <v>2.2000000000000002</v>
      </c>
      <c r="FR79" s="25"/>
      <c r="FS79" s="25">
        <v>2.8</v>
      </c>
      <c r="FT79" s="25">
        <v>2.8</v>
      </c>
      <c r="FU79" s="25">
        <v>2.5</v>
      </c>
      <c r="FV79" s="25">
        <v>2.8</v>
      </c>
      <c r="FW79" s="25">
        <v>2.5</v>
      </c>
      <c r="FX79" s="25">
        <v>2.5</v>
      </c>
      <c r="FY79" s="25">
        <v>2.5</v>
      </c>
      <c r="FZ79" s="25">
        <v>2.8</v>
      </c>
      <c r="GA79" s="25">
        <v>2.2000000000000002</v>
      </c>
      <c r="GB79" s="25">
        <v>2.8</v>
      </c>
      <c r="GC79" s="25">
        <v>2</v>
      </c>
      <c r="GD79" s="25">
        <v>2.8</v>
      </c>
      <c r="GE79" s="25">
        <v>2.2000000000000002</v>
      </c>
      <c r="GG79" s="28">
        <v>560706</v>
      </c>
      <c r="GH79" s="28">
        <v>386426.8</v>
      </c>
      <c r="GI79" s="28">
        <v>1904278.9</v>
      </c>
      <c r="GJ79" s="28">
        <v>136666</v>
      </c>
      <c r="GK79" s="28">
        <v>151055.4</v>
      </c>
      <c r="GL79" s="28">
        <v>125939.4</v>
      </c>
      <c r="GM79" s="28">
        <v>48865.4</v>
      </c>
      <c r="GN79" s="28">
        <v>448639.5</v>
      </c>
      <c r="GO79" s="28">
        <v>568018.30000000005</v>
      </c>
      <c r="GP79" s="28">
        <v>50075.9</v>
      </c>
      <c r="GQ79" s="28">
        <v>296729</v>
      </c>
      <c r="GR79" s="28">
        <v>3095.5</v>
      </c>
      <c r="GS79" s="28">
        <v>35263.800000000003</v>
      </c>
      <c r="GU79" s="26">
        <v>25.21</v>
      </c>
      <c r="GV79" s="26">
        <v>19.399999999999999</v>
      </c>
      <c r="GW79" s="26">
        <v>59.19</v>
      </c>
      <c r="GX79" s="26">
        <v>41.39</v>
      </c>
      <c r="GY79" s="26">
        <v>56.02</v>
      </c>
      <c r="GZ79" s="26">
        <v>54.81</v>
      </c>
      <c r="HA79" s="26">
        <v>25.58</v>
      </c>
      <c r="HB79" s="26">
        <v>34.549999999999997</v>
      </c>
      <c r="HC79" s="26">
        <v>17.55</v>
      </c>
      <c r="HD79" s="26">
        <v>8.66</v>
      </c>
      <c r="HE79" s="26">
        <v>12.39</v>
      </c>
      <c r="HF79" s="26">
        <v>9.02</v>
      </c>
      <c r="HG79" s="26">
        <v>2</v>
      </c>
      <c r="HI79" s="27">
        <f t="shared" si="57"/>
        <v>2.0836059156449645E-2</v>
      </c>
      <c r="HJ79" s="27">
        <f t="shared" si="57"/>
        <v>9.2164223857964262E-3</v>
      </c>
      <c r="HK79" s="27">
        <f t="shared" si="57"/>
        <v>1.4572090806169773E-2</v>
      </c>
      <c r="HL79" s="27">
        <f t="shared" si="54"/>
        <v>0</v>
      </c>
      <c r="HM79" s="27">
        <f t="shared" si="54"/>
        <v>2.4624358013972055E-2</v>
      </c>
      <c r="HN79" s="27">
        <f t="shared" si="54"/>
        <v>3.8512116286026118E-2</v>
      </c>
      <c r="HO79" s="27">
        <f t="shared" si="54"/>
        <v>3.4956262159110303E-2</v>
      </c>
      <c r="HP79" s="27">
        <f t="shared" si="30"/>
        <v>1.2358277847182311E-2</v>
      </c>
      <c r="HQ79" s="27">
        <f t="shared" si="30"/>
        <v>1.0060909298532577E-2</v>
      </c>
      <c r="HR79" s="27">
        <f t="shared" si="30"/>
        <v>1.9649048246619713E-2</v>
      </c>
      <c r="HS79" s="27">
        <f t="shared" ref="HS79:HU142" si="64">3*BS79*(HE79/GQ79)*SQRT(2)*SQRT(EK79/(FA79*($EO79/1000)))</f>
        <v>8.7543624430012068E-3</v>
      </c>
      <c r="HT79" s="27">
        <f t="shared" si="64"/>
        <v>0.1339199182767016</v>
      </c>
      <c r="HU79" s="27">
        <f t="shared" si="64"/>
        <v>1.0486055533385132E-2</v>
      </c>
      <c r="HW79" s="27">
        <f t="shared" si="38"/>
        <v>4.4574581353392727E-2</v>
      </c>
      <c r="HX79" s="27">
        <f t="shared" si="39"/>
        <v>1.7414430097962348E-2</v>
      </c>
      <c r="HY79" s="27">
        <f t="shared" si="40"/>
        <v>2.4313533510094267E-2</v>
      </c>
      <c r="HZ79" s="27">
        <f t="shared" si="41"/>
        <v>0</v>
      </c>
      <c r="IA79" s="27">
        <f t="shared" si="42"/>
        <v>3.6224893074354295E-2</v>
      </c>
      <c r="IB79" s="27">
        <f t="shared" si="43"/>
        <v>4.9545837601972599E-2</v>
      </c>
      <c r="IC79" s="27">
        <f t="shared" si="44"/>
        <v>4.5135525699843221E-2</v>
      </c>
      <c r="ID79" s="27">
        <f t="shared" si="45"/>
        <v>2.0493732153982428E-2</v>
      </c>
      <c r="IE79" s="27">
        <f t="shared" si="46"/>
        <v>1.4077224290506781E-2</v>
      </c>
      <c r="IF79" s="27">
        <f t="shared" si="47"/>
        <v>2.6486327564995974E-2</v>
      </c>
      <c r="IG79" s="27">
        <f t="shared" si="48"/>
        <v>1.0545504998839253E-2</v>
      </c>
      <c r="IH79" s="27"/>
      <c r="II79" s="27"/>
      <c r="IK79" s="27">
        <f t="shared" si="59"/>
        <v>2.602854153065355E-3</v>
      </c>
      <c r="IL79" s="27">
        <f t="shared" si="59"/>
        <v>1.1329019554007062E-2</v>
      </c>
      <c r="IM79" s="27">
        <f t="shared" si="59"/>
        <v>0.11596224279594558</v>
      </c>
      <c r="IN79" s="27">
        <f t="shared" si="59"/>
        <v>-0.99766938254812687</v>
      </c>
      <c r="IO79" s="27">
        <f t="shared" si="59"/>
        <v>0.51126333544894431</v>
      </c>
      <c r="IP79" s="27">
        <f t="shared" si="59"/>
        <v>4.3555848261626652E-3</v>
      </c>
      <c r="IQ79" s="27">
        <f t="shared" si="59"/>
        <v>3.21981454771589E-2</v>
      </c>
      <c r="IR79" s="27">
        <f t="shared" si="59"/>
        <v>4.5400599341764844E-3</v>
      </c>
      <c r="IS79" s="27">
        <f t="shared" si="58"/>
        <v>1.6239286520644713E-2</v>
      </c>
      <c r="IT79" s="27">
        <f t="shared" si="58"/>
        <v>4.3979263929366859E-2</v>
      </c>
      <c r="IU79" s="27">
        <f t="shared" si="58"/>
        <v>0.502406403335802</v>
      </c>
      <c r="IV79" s="27">
        <f t="shared" si="58"/>
        <v>0.11945706259677405</v>
      </c>
      <c r="IW79" s="27">
        <f t="shared" si="58"/>
        <v>3.3975266588818546E-2</v>
      </c>
    </row>
    <row r="80" spans="1:257">
      <c r="A80" s="21">
        <v>78</v>
      </c>
      <c r="B80" s="19" t="s">
        <v>173</v>
      </c>
      <c r="C80" s="19">
        <v>13</v>
      </c>
      <c r="D80" s="19">
        <v>1</v>
      </c>
      <c r="E80" s="19">
        <v>2</v>
      </c>
      <c r="G80" s="23">
        <v>41218</v>
      </c>
      <c r="H80" s="24">
        <v>0.8995023148148148</v>
      </c>
      <c r="J80" s="25">
        <v>32.767000000000003</v>
      </c>
      <c r="K80" s="25">
        <v>-44.521000000000001</v>
      </c>
      <c r="L80" s="25">
        <v>10.455</v>
      </c>
      <c r="M80" s="26">
        <f t="shared" ref="M80:M118" si="65">M79+SQRT(((J80-J79)*1000)^2+((K80-K79)*1000)^2)</f>
        <v>14.219544457291438</v>
      </c>
      <c r="O80" s="26">
        <v>49.731097640000002</v>
      </c>
      <c r="P80" s="26">
        <v>1.90457568</v>
      </c>
      <c r="Q80" s="26">
        <v>0.16184352999999999</v>
      </c>
      <c r="R80" s="26">
        <v>8.7693600000000003E-3</v>
      </c>
      <c r="S80" s="26">
        <v>2.5008869999999999E-2</v>
      </c>
      <c r="T80" s="26">
        <v>35.373604</v>
      </c>
      <c r="U80" s="26">
        <v>0.90902591999999993</v>
      </c>
      <c r="V80" s="26">
        <v>8.6926513399999994</v>
      </c>
      <c r="W80" s="26">
        <v>0.55548239999999993</v>
      </c>
      <c r="X80" s="26">
        <v>0.47044153</v>
      </c>
      <c r="Y80" s="26">
        <v>0</v>
      </c>
      <c r="Z80" s="26">
        <v>0.40600000000000003</v>
      </c>
      <c r="AA80" s="26">
        <v>0.155</v>
      </c>
      <c r="AB80" s="26">
        <f t="shared" si="49"/>
        <v>98.393500270000018</v>
      </c>
      <c r="AC80" s="26">
        <f t="shared" si="50"/>
        <v>0.17095535413508506</v>
      </c>
      <c r="AD80" s="26">
        <f t="shared" si="36"/>
        <v>3.4974374668577161E-2</v>
      </c>
      <c r="AE80" s="26">
        <f t="shared" si="37"/>
        <v>98.187570541196351</v>
      </c>
      <c r="AG80" s="25">
        <v>88.043999999999997</v>
      </c>
      <c r="AH80" s="25">
        <v>4.29</v>
      </c>
      <c r="AI80" s="25">
        <v>0.15590000000000001</v>
      </c>
      <c r="AJ80" s="25">
        <v>1.38E-2</v>
      </c>
      <c r="AK80" s="25">
        <v>2.92E-2</v>
      </c>
      <c r="AL80" s="25">
        <v>47.338999999999999</v>
      </c>
      <c r="AM80" s="25">
        <v>2.677</v>
      </c>
      <c r="AN80" s="25">
        <v>11.497</v>
      </c>
      <c r="AO80" s="25">
        <v>2.3271000000000002</v>
      </c>
      <c r="AP80" s="25">
        <v>2.8736999999999999</v>
      </c>
      <c r="AQ80" s="25">
        <v>-1E-3</v>
      </c>
      <c r="AR80" s="25">
        <v>5.0019</v>
      </c>
      <c r="AS80" s="25">
        <v>7.9322999999999997</v>
      </c>
      <c r="AU80" s="26">
        <v>47.481299999999997</v>
      </c>
      <c r="AV80" s="26">
        <v>1.5723</v>
      </c>
      <c r="AW80" s="26">
        <v>0.154</v>
      </c>
      <c r="AX80" s="26">
        <v>8.3000000000000001E-3</v>
      </c>
      <c r="AY80" s="26">
        <v>2.41E-2</v>
      </c>
      <c r="AZ80" s="26">
        <v>33.378700000000002</v>
      </c>
      <c r="BA80" s="26">
        <v>0.88419999999999999</v>
      </c>
      <c r="BB80" s="26">
        <v>6.5865999999999998</v>
      </c>
      <c r="BC80" s="26">
        <v>0.57140000000000002</v>
      </c>
      <c r="BD80" s="26">
        <v>0.33539999999999998</v>
      </c>
      <c r="BE80" s="26">
        <v>-2.0000000000000001E-4</v>
      </c>
      <c r="BF80" s="26">
        <v>0.45119999999999999</v>
      </c>
      <c r="BG80" s="26">
        <v>0.15859999999999999</v>
      </c>
      <c r="BI80" s="27">
        <f t="shared" si="61"/>
        <v>1.0473828147081061</v>
      </c>
      <c r="BJ80" s="27">
        <f t="shared" si="61"/>
        <v>1.2113309673726387</v>
      </c>
      <c r="BK80" s="27">
        <f t="shared" si="61"/>
        <v>1.050932012987013</v>
      </c>
      <c r="BL80" s="27">
        <f t="shared" si="60"/>
        <v>1.0565493975903615</v>
      </c>
      <c r="BM80" s="27">
        <f t="shared" si="60"/>
        <v>1.03771244813278</v>
      </c>
      <c r="BN80" s="27">
        <f t="shared" si="60"/>
        <v>1.0597657787750872</v>
      </c>
      <c r="BO80" s="27">
        <f t="shared" si="60"/>
        <v>1.0280772675865189</v>
      </c>
      <c r="BP80" s="27">
        <f t="shared" si="60"/>
        <v>1.3197478729541796</v>
      </c>
      <c r="BQ80" s="27">
        <f t="shared" si="60"/>
        <v>0.97214280714035683</v>
      </c>
      <c r="BR80" s="27">
        <f t="shared" si="51"/>
        <v>1.4026282945736435</v>
      </c>
      <c r="BS80" s="27">
        <f t="shared" si="51"/>
        <v>0</v>
      </c>
      <c r="BT80" s="27">
        <f t="shared" si="51"/>
        <v>0.89982269503546108</v>
      </c>
      <c r="BU80" s="27">
        <f t="shared" si="51"/>
        <v>0.97730138713745274</v>
      </c>
      <c r="BW80" s="19">
        <v>493671.4</v>
      </c>
      <c r="BX80" s="19">
        <v>16578</v>
      </c>
      <c r="BY80" s="19">
        <v>2969.7</v>
      </c>
      <c r="BZ80" s="19">
        <v>20</v>
      </c>
      <c r="CA80" s="19">
        <v>43.2</v>
      </c>
      <c r="CB80" s="19">
        <v>59617.599999999999</v>
      </c>
      <c r="CC80" s="19">
        <v>1306.9000000000001</v>
      </c>
      <c r="CD80" s="19">
        <v>51579.6</v>
      </c>
      <c r="CE80" s="19">
        <v>13219.2</v>
      </c>
      <c r="CF80" s="19">
        <v>1440</v>
      </c>
      <c r="CG80" s="19">
        <v>-3.3</v>
      </c>
      <c r="CH80" s="19">
        <v>156.30000000000001</v>
      </c>
      <c r="CI80" s="19">
        <v>2796.8</v>
      </c>
      <c r="CK80" s="19">
        <f t="shared" si="55"/>
        <v>497053.04285714286</v>
      </c>
      <c r="CL80" s="19">
        <f t="shared" si="55"/>
        <v>17747.049019607843</v>
      </c>
      <c r="CM80" s="19">
        <f t="shared" si="55"/>
        <v>9375.8702127659562</v>
      </c>
      <c r="CN80" s="19">
        <f t="shared" si="52"/>
        <v>324.3</v>
      </c>
      <c r="CO80" s="19">
        <f t="shared" si="52"/>
        <v>260.68085106382978</v>
      </c>
      <c r="CP80" s="19">
        <f t="shared" si="52"/>
        <v>59985.933333333334</v>
      </c>
      <c r="CQ80" s="19">
        <f t="shared" si="52"/>
        <v>1528.0500000000002</v>
      </c>
      <c r="CR80" s="19">
        <f t="shared" si="52"/>
        <v>52246.400000000001</v>
      </c>
      <c r="CS80" s="19">
        <f t="shared" si="52"/>
        <v>17125.100000000002</v>
      </c>
      <c r="CT80" s="19">
        <f t="shared" si="52"/>
        <v>1750.95</v>
      </c>
      <c r="CU80" s="19">
        <f t="shared" si="62"/>
        <v>1757.957142857143</v>
      </c>
      <c r="CV80" s="19">
        <f t="shared" si="62"/>
        <v>304.10000000000002</v>
      </c>
      <c r="CW80" s="19">
        <f t="shared" si="62"/>
        <v>3861</v>
      </c>
      <c r="CY80" s="19">
        <v>3977.4</v>
      </c>
      <c r="CZ80" s="19">
        <v>1353.5</v>
      </c>
      <c r="DA80" s="19">
        <v>6691</v>
      </c>
      <c r="DB80" s="19">
        <v>309.3</v>
      </c>
      <c r="DC80" s="19">
        <v>212.8</v>
      </c>
      <c r="DD80" s="19">
        <v>375.8</v>
      </c>
      <c r="DE80" s="19">
        <v>216.2</v>
      </c>
      <c r="DF80" s="19">
        <v>764.9</v>
      </c>
      <c r="DG80" s="19">
        <v>4326.6000000000004</v>
      </c>
      <c r="DH80" s="19">
        <v>349.2</v>
      </c>
      <c r="DI80" s="19">
        <v>1862.3</v>
      </c>
      <c r="DJ80" s="19">
        <v>166.3</v>
      </c>
      <c r="DK80" s="19">
        <v>1167.3</v>
      </c>
      <c r="DM80" s="19">
        <v>2587.3000000000002</v>
      </c>
      <c r="DN80" s="19">
        <v>944.5</v>
      </c>
      <c r="DO80" s="19">
        <v>6082.5</v>
      </c>
      <c r="DP80" s="19">
        <v>299.3</v>
      </c>
      <c r="DQ80" s="19">
        <v>222.8</v>
      </c>
      <c r="DR80" s="19">
        <v>362.5</v>
      </c>
      <c r="DS80" s="19">
        <v>226.1</v>
      </c>
      <c r="DT80" s="19">
        <v>568.70000000000005</v>
      </c>
      <c r="DU80" s="19">
        <v>3485.2</v>
      </c>
      <c r="DV80" s="19">
        <v>272.7</v>
      </c>
      <c r="DW80" s="19">
        <v>1669.4</v>
      </c>
      <c r="DX80" s="19">
        <v>133</v>
      </c>
      <c r="DY80" s="19">
        <v>961.1</v>
      </c>
      <c r="EA80" s="19">
        <f t="shared" si="56"/>
        <v>3381.6428571428573</v>
      </c>
      <c r="EB80" s="19">
        <f t="shared" si="56"/>
        <v>1169.0490196078431</v>
      </c>
      <c r="EC80" s="19">
        <f t="shared" si="56"/>
        <v>6406.1702127659573</v>
      </c>
      <c r="ED80" s="19">
        <f t="shared" si="53"/>
        <v>304.3</v>
      </c>
      <c r="EE80" s="19">
        <f t="shared" si="53"/>
        <v>217.48085106382979</v>
      </c>
      <c r="EF80" s="19">
        <f t="shared" si="53"/>
        <v>368.33333333333331</v>
      </c>
      <c r="EG80" s="19">
        <f t="shared" si="53"/>
        <v>221.14999999999998</v>
      </c>
      <c r="EH80" s="19">
        <f t="shared" si="53"/>
        <v>666.8</v>
      </c>
      <c r="EI80" s="19">
        <f t="shared" si="53"/>
        <v>3905.9</v>
      </c>
      <c r="EJ80" s="19">
        <f t="shared" si="53"/>
        <v>310.95</v>
      </c>
      <c r="EK80" s="19">
        <f t="shared" si="63"/>
        <v>1761.257142857143</v>
      </c>
      <c r="EL80" s="19">
        <f t="shared" si="63"/>
        <v>147.80000000000001</v>
      </c>
      <c r="EM80" s="19">
        <f t="shared" si="63"/>
        <v>1064.2</v>
      </c>
      <c r="EO80" s="26">
        <v>30.07</v>
      </c>
      <c r="EQ80" s="19">
        <v>10</v>
      </c>
      <c r="ER80" s="19">
        <v>30</v>
      </c>
      <c r="ES80" s="19">
        <v>20</v>
      </c>
      <c r="ET80" s="19">
        <v>50</v>
      </c>
      <c r="EU80" s="19">
        <v>30</v>
      </c>
      <c r="EV80" s="19">
        <v>30</v>
      </c>
      <c r="EW80" s="19">
        <v>30</v>
      </c>
      <c r="EX80" s="19">
        <v>30</v>
      </c>
      <c r="EY80" s="19">
        <v>20</v>
      </c>
      <c r="EZ80" s="19">
        <v>30</v>
      </c>
      <c r="FA80" s="19">
        <v>20</v>
      </c>
      <c r="FB80" s="19">
        <v>30</v>
      </c>
      <c r="FC80" s="19">
        <v>20</v>
      </c>
      <c r="FE80" s="25">
        <v>2.1</v>
      </c>
      <c r="FF80" s="25">
        <v>2.2999999999999998</v>
      </c>
      <c r="FG80" s="25">
        <v>2.2000000000000002</v>
      </c>
      <c r="FH80" s="25">
        <v>2.8</v>
      </c>
      <c r="FI80" s="25">
        <v>2.2000000000000002</v>
      </c>
      <c r="FJ80" s="25">
        <v>3.2</v>
      </c>
      <c r="FK80" s="25">
        <v>2.5</v>
      </c>
      <c r="FL80" s="25">
        <v>2.8</v>
      </c>
      <c r="FM80" s="25">
        <v>2.2000000000000002</v>
      </c>
      <c r="FN80" s="25">
        <v>2.8</v>
      </c>
      <c r="FO80" s="25">
        <v>2.2000000000000002</v>
      </c>
      <c r="FP80" s="25">
        <v>3.5</v>
      </c>
      <c r="FQ80" s="25">
        <v>2.2000000000000002</v>
      </c>
      <c r="FR80" s="25"/>
      <c r="FS80" s="25">
        <v>2.8</v>
      </c>
      <c r="FT80" s="25">
        <v>2.8</v>
      </c>
      <c r="FU80" s="25">
        <v>2.5</v>
      </c>
      <c r="FV80" s="25">
        <v>2.8</v>
      </c>
      <c r="FW80" s="25">
        <v>2.5</v>
      </c>
      <c r="FX80" s="25">
        <v>2.5</v>
      </c>
      <c r="FY80" s="25">
        <v>2.5</v>
      </c>
      <c r="FZ80" s="25">
        <v>2.8</v>
      </c>
      <c r="GA80" s="25">
        <v>2.2000000000000002</v>
      </c>
      <c r="GB80" s="25">
        <v>2.8</v>
      </c>
      <c r="GC80" s="25">
        <v>2</v>
      </c>
      <c r="GD80" s="25">
        <v>2.8</v>
      </c>
      <c r="GE80" s="25">
        <v>2.2000000000000002</v>
      </c>
      <c r="GG80" s="28">
        <v>560706</v>
      </c>
      <c r="GH80" s="28">
        <v>386426.8</v>
      </c>
      <c r="GI80" s="28">
        <v>1904278.9</v>
      </c>
      <c r="GJ80" s="28">
        <v>136666</v>
      </c>
      <c r="GK80" s="28">
        <v>151055.4</v>
      </c>
      <c r="GL80" s="28">
        <v>125939.4</v>
      </c>
      <c r="GM80" s="28">
        <v>48865.4</v>
      </c>
      <c r="GN80" s="28">
        <v>448639.5</v>
      </c>
      <c r="GO80" s="28">
        <v>568018.30000000005</v>
      </c>
      <c r="GP80" s="28">
        <v>50075.9</v>
      </c>
      <c r="GQ80" s="28">
        <v>296729</v>
      </c>
      <c r="GR80" s="28">
        <v>3095.5</v>
      </c>
      <c r="GS80" s="28">
        <v>35263.800000000003</v>
      </c>
      <c r="GU80" s="26">
        <v>25.21</v>
      </c>
      <c r="GV80" s="26">
        <v>19.399999999999999</v>
      </c>
      <c r="GW80" s="26">
        <v>59.19</v>
      </c>
      <c r="GX80" s="26">
        <v>41.39</v>
      </c>
      <c r="GY80" s="26">
        <v>56.02</v>
      </c>
      <c r="GZ80" s="26">
        <v>54.81</v>
      </c>
      <c r="HA80" s="26">
        <v>25.58</v>
      </c>
      <c r="HB80" s="26">
        <v>34.549999999999997</v>
      </c>
      <c r="HC80" s="26">
        <v>17.55</v>
      </c>
      <c r="HD80" s="26">
        <v>8.66</v>
      </c>
      <c r="HE80" s="26">
        <v>12.39</v>
      </c>
      <c r="HF80" s="26">
        <v>9.02</v>
      </c>
      <c r="HG80" s="26">
        <v>2</v>
      </c>
      <c r="HI80" s="27">
        <f t="shared" si="57"/>
        <v>2.118734283330374E-2</v>
      </c>
      <c r="HJ80" s="27">
        <f t="shared" si="57"/>
        <v>9.288008057844941E-3</v>
      </c>
      <c r="HK80" s="27">
        <f t="shared" si="57"/>
        <v>1.4303627241417252E-2</v>
      </c>
      <c r="HL80" s="27">
        <f t="shared" si="54"/>
        <v>1.9313467902508059E-2</v>
      </c>
      <c r="HM80" s="27">
        <f t="shared" si="54"/>
        <v>2.5351478865442652E-2</v>
      </c>
      <c r="HN80" s="27">
        <f t="shared" si="54"/>
        <v>3.9540075698520007E-2</v>
      </c>
      <c r="HO80" s="27">
        <f t="shared" si="54"/>
        <v>3.575009673715044E-2</v>
      </c>
      <c r="HP80" s="27">
        <f t="shared" si="54"/>
        <v>1.1723255256574699E-2</v>
      </c>
      <c r="HQ80" s="27">
        <f t="shared" si="54"/>
        <v>1.0269752115686332E-2</v>
      </c>
      <c r="HR80" s="27">
        <f t="shared" si="54"/>
        <v>1.9106710164903506E-2</v>
      </c>
      <c r="HS80" s="27">
        <f t="shared" si="64"/>
        <v>0</v>
      </c>
      <c r="HT80" s="27">
        <f t="shared" si="64"/>
        <v>0.14238977375489584</v>
      </c>
      <c r="HU80" s="27">
        <f t="shared" si="64"/>
        <v>9.8922610617758547E-3</v>
      </c>
      <c r="HW80" s="27">
        <f t="shared" si="38"/>
        <v>4.5326082523286688E-2</v>
      </c>
      <c r="HX80" s="27">
        <f t="shared" si="39"/>
        <v>1.7549691225298016E-2</v>
      </c>
      <c r="HY80" s="27">
        <f t="shared" si="40"/>
        <v>2.3865602052304685E-2</v>
      </c>
      <c r="HZ80" s="27">
        <f t="shared" si="41"/>
        <v>2.8228564686305777E-2</v>
      </c>
      <c r="IA80" s="27">
        <f t="shared" si="42"/>
        <v>3.7294560558952687E-2</v>
      </c>
      <c r="IB80" s="27">
        <f t="shared" si="43"/>
        <v>5.0868307386145985E-2</v>
      </c>
      <c r="IC80" s="27">
        <f t="shared" si="44"/>
        <v>4.6160524907008643E-2</v>
      </c>
      <c r="ID80" s="27">
        <f t="shared" si="45"/>
        <v>1.9440674191977824E-2</v>
      </c>
      <c r="IE80" s="27">
        <f t="shared" si="46"/>
        <v>1.4369437160268317E-2</v>
      </c>
      <c r="IF80" s="27">
        <f t="shared" si="47"/>
        <v>2.5755272100984977E-2</v>
      </c>
      <c r="IG80" s="27">
        <f t="shared" si="48"/>
        <v>0</v>
      </c>
      <c r="IH80" s="27"/>
      <c r="II80" s="27"/>
      <c r="IK80" s="27">
        <f t="shared" si="59"/>
        <v>2.6131781600468211E-3</v>
      </c>
      <c r="IL80" s="27">
        <f t="shared" si="59"/>
        <v>8.7348670955037927E-3</v>
      </c>
      <c r="IM80" s="27">
        <f t="shared" si="59"/>
        <v>5.4549061726792379E-2</v>
      </c>
      <c r="IN80" s="27">
        <f t="shared" si="59"/>
        <v>1.0223638304418883</v>
      </c>
      <c r="IO80" s="27">
        <f t="shared" si="59"/>
        <v>0.53293753171878744</v>
      </c>
      <c r="IP80" s="27">
        <f t="shared" si="59"/>
        <v>4.3386254399138749E-3</v>
      </c>
      <c r="IQ80" s="27">
        <f t="shared" si="59"/>
        <v>3.3693803205521185E-2</v>
      </c>
      <c r="IR80" s="27">
        <f t="shared" si="59"/>
        <v>4.6954443984851659E-3</v>
      </c>
      <c r="IS80" s="27">
        <f t="shared" si="58"/>
        <v>1.4146306925153189E-2</v>
      </c>
      <c r="IT80" s="27">
        <f t="shared" si="58"/>
        <v>3.3200449665413988E-2</v>
      </c>
      <c r="IU80" s="27">
        <f t="shared" si="58"/>
        <v>-23.180735107985971</v>
      </c>
      <c r="IV80" s="27">
        <f t="shared" si="58"/>
        <v>0.14319730720610446</v>
      </c>
      <c r="IW80" s="27">
        <f t="shared" si="58"/>
        <v>3.2357041994467206E-2</v>
      </c>
    </row>
    <row r="81" spans="1:257">
      <c r="A81" s="21">
        <v>79</v>
      </c>
      <c r="B81" s="19" t="s">
        <v>173</v>
      </c>
      <c r="C81" s="19">
        <v>13</v>
      </c>
      <c r="D81" s="19">
        <v>1</v>
      </c>
      <c r="E81" s="19">
        <v>3</v>
      </c>
      <c r="G81" s="23">
        <v>41218</v>
      </c>
      <c r="H81" s="24">
        <v>0.90252314814814805</v>
      </c>
      <c r="J81" s="25">
        <v>32.774000000000001</v>
      </c>
      <c r="K81" s="25">
        <v>-44.512999999999998</v>
      </c>
      <c r="L81" s="25">
        <v>10.455</v>
      </c>
      <c r="M81" s="26">
        <f t="shared" si="65"/>
        <v>24.849690270026713</v>
      </c>
      <c r="O81" s="26">
        <v>49.018697420000002</v>
      </c>
      <c r="P81" s="26">
        <v>2.2994728200000001</v>
      </c>
      <c r="Q81" s="26">
        <v>0.18019691999999998</v>
      </c>
      <c r="R81" s="26">
        <v>0</v>
      </c>
      <c r="S81" s="26">
        <v>3.2364419999999998E-2</v>
      </c>
      <c r="T81" s="26">
        <v>35.4031935</v>
      </c>
      <c r="U81" s="26">
        <v>0.92193821999999992</v>
      </c>
      <c r="V81" s="26">
        <v>8.5069251000000001</v>
      </c>
      <c r="W81" s="26">
        <v>0.63103919999999991</v>
      </c>
      <c r="X81" s="26">
        <v>0.57423521999999994</v>
      </c>
      <c r="Y81" s="26">
        <v>1.4455320000000001E-2</v>
      </c>
      <c r="Z81" s="26">
        <v>0.39600000000000002</v>
      </c>
      <c r="AA81" s="26">
        <v>0.16400000000000001</v>
      </c>
      <c r="AB81" s="26">
        <f t="shared" si="49"/>
        <v>98.142518140000007</v>
      </c>
      <c r="AC81" s="26">
        <f t="shared" si="50"/>
        <v>0.16674463112683174</v>
      </c>
      <c r="AD81" s="26">
        <f t="shared" si="36"/>
        <v>3.7005144810623579E-2</v>
      </c>
      <c r="AE81" s="26">
        <f t="shared" si="37"/>
        <v>97.938768364062554</v>
      </c>
      <c r="AG81" s="25">
        <v>86.646000000000001</v>
      </c>
      <c r="AH81" s="25">
        <v>5.1760000000000002</v>
      </c>
      <c r="AI81" s="25">
        <v>0.17280000000000001</v>
      </c>
      <c r="AJ81" s="25">
        <v>-8.9999999999999993E-3</v>
      </c>
      <c r="AK81" s="25">
        <v>3.78E-2</v>
      </c>
      <c r="AL81" s="25">
        <v>47.383000000000003</v>
      </c>
      <c r="AM81" s="25">
        <v>2.7124000000000001</v>
      </c>
      <c r="AN81" s="25">
        <v>11.234</v>
      </c>
      <c r="AO81" s="25">
        <v>2.6459999999999999</v>
      </c>
      <c r="AP81" s="25">
        <v>3.5057</v>
      </c>
      <c r="AQ81" s="25">
        <v>0.1042</v>
      </c>
      <c r="AR81" s="25">
        <v>4.8808999999999996</v>
      </c>
      <c r="AS81" s="25">
        <v>8.4011999999999993</v>
      </c>
      <c r="AU81" s="26">
        <v>46.727400000000003</v>
      </c>
      <c r="AV81" s="26">
        <v>1.897</v>
      </c>
      <c r="AW81" s="26">
        <v>0.1706</v>
      </c>
      <c r="AX81" s="26">
        <v>-5.4999999999999997E-3</v>
      </c>
      <c r="AY81" s="26">
        <v>3.1199999999999999E-2</v>
      </c>
      <c r="AZ81" s="26">
        <v>33.409799999999997</v>
      </c>
      <c r="BA81" s="26">
        <v>0.89590000000000003</v>
      </c>
      <c r="BB81" s="26">
        <v>6.4359999999999999</v>
      </c>
      <c r="BC81" s="26">
        <v>0.64970000000000006</v>
      </c>
      <c r="BD81" s="26">
        <v>0.40910000000000002</v>
      </c>
      <c r="BE81" s="26">
        <v>1.55E-2</v>
      </c>
      <c r="BF81" s="26">
        <v>0.44030000000000002</v>
      </c>
      <c r="BG81" s="26">
        <v>0.16800000000000001</v>
      </c>
      <c r="BI81" s="27">
        <f t="shared" si="61"/>
        <v>1.0490354143393383</v>
      </c>
      <c r="BJ81" s="27">
        <f t="shared" si="61"/>
        <v>1.2121627938850816</v>
      </c>
      <c r="BK81" s="27">
        <f t="shared" si="61"/>
        <v>1.0562539273153575</v>
      </c>
      <c r="BL81" s="27">
        <f t="shared" si="60"/>
        <v>0</v>
      </c>
      <c r="BM81" s="27">
        <f t="shared" si="60"/>
        <v>1.0373211538461538</v>
      </c>
      <c r="BN81" s="27">
        <f t="shared" si="60"/>
        <v>1.0596649336422248</v>
      </c>
      <c r="BO81" s="27">
        <f t="shared" si="60"/>
        <v>1.0290637571157495</v>
      </c>
      <c r="BP81" s="27">
        <f t="shared" si="60"/>
        <v>1.321772078931013</v>
      </c>
      <c r="BQ81" s="27">
        <f t="shared" si="60"/>
        <v>0.97127782053255329</v>
      </c>
      <c r="BR81" s="27">
        <f t="shared" si="51"/>
        <v>1.4036549010021997</v>
      </c>
      <c r="BS81" s="27">
        <f t="shared" si="51"/>
        <v>0.93260129032258066</v>
      </c>
      <c r="BT81" s="27">
        <f t="shared" si="51"/>
        <v>0.89938678173972286</v>
      </c>
      <c r="BU81" s="27">
        <f t="shared" si="51"/>
        <v>0.97619047619047616</v>
      </c>
      <c r="BW81" s="19">
        <v>485831.1</v>
      </c>
      <c r="BX81" s="19">
        <v>20003.3</v>
      </c>
      <c r="BY81" s="19">
        <v>3291.2</v>
      </c>
      <c r="BZ81" s="19">
        <v>-10</v>
      </c>
      <c r="CA81" s="19">
        <v>56.5</v>
      </c>
      <c r="CB81" s="19">
        <v>59674.2</v>
      </c>
      <c r="CC81" s="19">
        <v>1326.5</v>
      </c>
      <c r="CD81" s="19">
        <v>50402.3</v>
      </c>
      <c r="CE81" s="19">
        <v>15029.9</v>
      </c>
      <c r="CF81" s="19">
        <v>1755.3</v>
      </c>
      <c r="CG81" s="19">
        <v>309.2</v>
      </c>
      <c r="CH81" s="19">
        <v>149.6</v>
      </c>
      <c r="CI81" s="19">
        <v>2962.1</v>
      </c>
      <c r="CK81" s="19">
        <f t="shared" si="55"/>
        <v>489494.62857142853</v>
      </c>
      <c r="CL81" s="19">
        <f t="shared" si="55"/>
        <v>21175.190196078431</v>
      </c>
      <c r="CM81" s="19">
        <f t="shared" si="55"/>
        <v>9843.8191489361707</v>
      </c>
      <c r="CN81" s="19">
        <f t="shared" si="52"/>
        <v>329.05</v>
      </c>
      <c r="CO81" s="19">
        <f t="shared" si="52"/>
        <v>288.50425531914891</v>
      </c>
      <c r="CP81" s="19">
        <f t="shared" si="52"/>
        <v>60031.205263157892</v>
      </c>
      <c r="CQ81" s="19">
        <f t="shared" si="52"/>
        <v>1560.85</v>
      </c>
      <c r="CR81" s="19">
        <f t="shared" si="52"/>
        <v>51113.75</v>
      </c>
      <c r="CS81" s="19">
        <f t="shared" si="52"/>
        <v>18766.599999999999</v>
      </c>
      <c r="CT81" s="19">
        <f t="shared" si="52"/>
        <v>2051.1999999999998</v>
      </c>
      <c r="CU81" s="19">
        <f t="shared" si="62"/>
        <v>1964.9714285714285</v>
      </c>
      <c r="CV81" s="19">
        <f t="shared" si="62"/>
        <v>309.9111111111111</v>
      </c>
      <c r="CW81" s="19">
        <f t="shared" si="62"/>
        <v>4035.9</v>
      </c>
      <c r="CY81" s="19">
        <v>4381.6000000000004</v>
      </c>
      <c r="CZ81" s="19">
        <v>1309.8</v>
      </c>
      <c r="DA81" s="19">
        <v>6748.7</v>
      </c>
      <c r="DB81" s="19">
        <v>385.6</v>
      </c>
      <c r="DC81" s="19">
        <v>246</v>
      </c>
      <c r="DD81" s="19">
        <v>375.7</v>
      </c>
      <c r="DE81" s="19">
        <v>275.89999999999998</v>
      </c>
      <c r="DF81" s="19">
        <v>881</v>
      </c>
      <c r="DG81" s="19">
        <v>3999.3</v>
      </c>
      <c r="DH81" s="19">
        <v>332.5</v>
      </c>
      <c r="DI81" s="19">
        <v>1762</v>
      </c>
      <c r="DJ81" s="19">
        <v>186.2</v>
      </c>
      <c r="DK81" s="19">
        <v>1176.9000000000001</v>
      </c>
      <c r="DM81" s="19">
        <v>2706.1</v>
      </c>
      <c r="DN81" s="19">
        <v>1004</v>
      </c>
      <c r="DO81" s="19">
        <v>6329.8</v>
      </c>
      <c r="DP81" s="19">
        <v>292.5</v>
      </c>
      <c r="DQ81" s="19">
        <v>216.1</v>
      </c>
      <c r="DR81" s="19">
        <v>342.4</v>
      </c>
      <c r="DS81" s="19">
        <v>192.8</v>
      </c>
      <c r="DT81" s="19">
        <v>541.9</v>
      </c>
      <c r="DU81" s="19">
        <v>3474.1</v>
      </c>
      <c r="DV81" s="19">
        <v>259.3</v>
      </c>
      <c r="DW81" s="19">
        <v>1559.2</v>
      </c>
      <c r="DX81" s="19">
        <v>139.6</v>
      </c>
      <c r="DY81" s="19">
        <v>970.7</v>
      </c>
      <c r="EA81" s="19">
        <f t="shared" si="56"/>
        <v>3663.5285714285715</v>
      </c>
      <c r="EB81" s="19">
        <f t="shared" si="56"/>
        <v>1171.8901960784315</v>
      </c>
      <c r="EC81" s="19">
        <f t="shared" si="56"/>
        <v>6552.6191489361699</v>
      </c>
      <c r="ED81" s="19">
        <f t="shared" si="53"/>
        <v>339.05</v>
      </c>
      <c r="EE81" s="19">
        <f t="shared" si="53"/>
        <v>232.00425531914894</v>
      </c>
      <c r="EF81" s="19">
        <f t="shared" si="53"/>
        <v>357.00526315789472</v>
      </c>
      <c r="EG81" s="19">
        <f t="shared" si="53"/>
        <v>234.35</v>
      </c>
      <c r="EH81" s="19">
        <f t="shared" si="53"/>
        <v>711.45</v>
      </c>
      <c r="EI81" s="19">
        <f t="shared" si="53"/>
        <v>3736.7</v>
      </c>
      <c r="EJ81" s="19">
        <f t="shared" si="53"/>
        <v>295.89999999999998</v>
      </c>
      <c r="EK81" s="19">
        <f t="shared" si="63"/>
        <v>1655.7714285714285</v>
      </c>
      <c r="EL81" s="19">
        <f t="shared" si="63"/>
        <v>160.3111111111111</v>
      </c>
      <c r="EM81" s="19">
        <f t="shared" si="63"/>
        <v>1073.8000000000002</v>
      </c>
      <c r="EO81" s="26">
        <v>30.08</v>
      </c>
      <c r="EQ81" s="19">
        <v>10</v>
      </c>
      <c r="ER81" s="19">
        <v>30</v>
      </c>
      <c r="ES81" s="19">
        <v>20</v>
      </c>
      <c r="ET81" s="19">
        <v>50</v>
      </c>
      <c r="EU81" s="19">
        <v>30</v>
      </c>
      <c r="EV81" s="19">
        <v>30</v>
      </c>
      <c r="EW81" s="19">
        <v>30</v>
      </c>
      <c r="EX81" s="19">
        <v>30</v>
      </c>
      <c r="EY81" s="19">
        <v>20</v>
      </c>
      <c r="EZ81" s="19">
        <v>30</v>
      </c>
      <c r="FA81" s="19">
        <v>20</v>
      </c>
      <c r="FB81" s="19">
        <v>30</v>
      </c>
      <c r="FC81" s="19">
        <v>20</v>
      </c>
      <c r="FE81" s="25">
        <v>2.1</v>
      </c>
      <c r="FF81" s="25">
        <v>2.2999999999999998</v>
      </c>
      <c r="FG81" s="25">
        <v>2.2000000000000002</v>
      </c>
      <c r="FH81" s="25">
        <v>2.8</v>
      </c>
      <c r="FI81" s="25">
        <v>2.2000000000000002</v>
      </c>
      <c r="FJ81" s="25">
        <v>3.2</v>
      </c>
      <c r="FK81" s="25">
        <v>2.5</v>
      </c>
      <c r="FL81" s="25">
        <v>2.8</v>
      </c>
      <c r="FM81" s="25">
        <v>2.2000000000000002</v>
      </c>
      <c r="FN81" s="25">
        <v>2.8</v>
      </c>
      <c r="FO81" s="25">
        <v>2.2000000000000002</v>
      </c>
      <c r="FP81" s="25">
        <v>3.5</v>
      </c>
      <c r="FQ81" s="25">
        <v>2.2000000000000002</v>
      </c>
      <c r="FR81" s="25"/>
      <c r="FS81" s="25">
        <v>2.8</v>
      </c>
      <c r="FT81" s="25">
        <v>2.8</v>
      </c>
      <c r="FU81" s="25">
        <v>2.5</v>
      </c>
      <c r="FV81" s="25">
        <v>2.8</v>
      </c>
      <c r="FW81" s="25">
        <v>2.5</v>
      </c>
      <c r="FX81" s="25">
        <v>2.5</v>
      </c>
      <c r="FY81" s="25">
        <v>2.5</v>
      </c>
      <c r="FZ81" s="25">
        <v>2.8</v>
      </c>
      <c r="GA81" s="25">
        <v>2.2000000000000002</v>
      </c>
      <c r="GB81" s="25">
        <v>2.8</v>
      </c>
      <c r="GC81" s="25">
        <v>2</v>
      </c>
      <c r="GD81" s="25">
        <v>2.8</v>
      </c>
      <c r="GE81" s="25">
        <v>2.2000000000000002</v>
      </c>
      <c r="GG81" s="28">
        <v>560706</v>
      </c>
      <c r="GH81" s="28">
        <v>386426.8</v>
      </c>
      <c r="GI81" s="28">
        <v>1904278.9</v>
      </c>
      <c r="GJ81" s="28">
        <v>136666</v>
      </c>
      <c r="GK81" s="28">
        <v>151055.4</v>
      </c>
      <c r="GL81" s="28">
        <v>125939.4</v>
      </c>
      <c r="GM81" s="28">
        <v>48865.4</v>
      </c>
      <c r="GN81" s="28">
        <v>448639.5</v>
      </c>
      <c r="GO81" s="28">
        <v>568018.30000000005</v>
      </c>
      <c r="GP81" s="28">
        <v>50075.9</v>
      </c>
      <c r="GQ81" s="28">
        <v>296729</v>
      </c>
      <c r="GR81" s="28">
        <v>3095.5</v>
      </c>
      <c r="GS81" s="28">
        <v>35263.800000000003</v>
      </c>
      <c r="GU81" s="26">
        <v>25.21</v>
      </c>
      <c r="GV81" s="26">
        <v>19.399999999999999</v>
      </c>
      <c r="GW81" s="26">
        <v>59.19</v>
      </c>
      <c r="GX81" s="26">
        <v>41.39</v>
      </c>
      <c r="GY81" s="26">
        <v>56.02</v>
      </c>
      <c r="GZ81" s="26">
        <v>54.81</v>
      </c>
      <c r="HA81" s="26">
        <v>25.58</v>
      </c>
      <c r="HB81" s="26">
        <v>34.549999999999997</v>
      </c>
      <c r="HC81" s="26">
        <v>17.55</v>
      </c>
      <c r="HD81" s="26">
        <v>8.66</v>
      </c>
      <c r="HE81" s="26">
        <v>12.39</v>
      </c>
      <c r="HF81" s="26">
        <v>9.02</v>
      </c>
      <c r="HG81" s="26">
        <v>2</v>
      </c>
      <c r="HI81" s="27">
        <f t="shared" si="57"/>
        <v>2.2083856683979913E-2</v>
      </c>
      <c r="HJ81" s="27">
        <f t="shared" si="57"/>
        <v>9.3041265912773407E-3</v>
      </c>
      <c r="HK81" s="27">
        <f t="shared" si="57"/>
        <v>1.4537037925609024E-2</v>
      </c>
      <c r="HL81" s="27">
        <f t="shared" si="54"/>
        <v>0</v>
      </c>
      <c r="HM81" s="27">
        <f t="shared" si="54"/>
        <v>2.6170063005279066E-2</v>
      </c>
      <c r="HN81" s="27">
        <f t="shared" si="54"/>
        <v>3.8917126290385552E-2</v>
      </c>
      <c r="HO81" s="27">
        <f t="shared" si="54"/>
        <v>3.6830749187657663E-2</v>
      </c>
      <c r="HP81" s="27">
        <f t="shared" si="54"/>
        <v>1.2125956849850442E-2</v>
      </c>
      <c r="HQ81" s="27">
        <f t="shared" si="54"/>
        <v>1.0034245432434521E-2</v>
      </c>
      <c r="HR81" s="27">
        <f t="shared" si="54"/>
        <v>1.8649133880684909E-2</v>
      </c>
      <c r="HS81" s="27">
        <f t="shared" si="64"/>
        <v>8.6674202888515784E-3</v>
      </c>
      <c r="HT81" s="27">
        <f t="shared" si="64"/>
        <v>0.14819745685676572</v>
      </c>
      <c r="HU81" s="27">
        <f t="shared" si="64"/>
        <v>9.9238339952856351E-3</v>
      </c>
      <c r="HW81" s="27">
        <f t="shared" si="38"/>
        <v>4.7243994604038227E-2</v>
      </c>
      <c r="HX81" s="27">
        <f t="shared" si="39"/>
        <v>1.7580147194218534E-2</v>
      </c>
      <c r="HY81" s="27">
        <f t="shared" si="40"/>
        <v>2.4255047778878658E-2</v>
      </c>
      <c r="HZ81" s="27">
        <f t="shared" si="41"/>
        <v>0</v>
      </c>
      <c r="IA81" s="27">
        <f t="shared" si="42"/>
        <v>3.8498779687066033E-2</v>
      </c>
      <c r="IB81" s="27">
        <f t="shared" si="43"/>
        <v>5.0066882972581009E-2</v>
      </c>
      <c r="IC81" s="27">
        <f t="shared" si="44"/>
        <v>4.7555863351103574E-2</v>
      </c>
      <c r="ID81" s="27">
        <f t="shared" si="45"/>
        <v>2.0108474244106989E-2</v>
      </c>
      <c r="IE81" s="27">
        <f t="shared" si="46"/>
        <v>1.4039916209062381E-2</v>
      </c>
      <c r="IF81" s="27">
        <f t="shared" si="47"/>
        <v>2.5138472997146836E-2</v>
      </c>
      <c r="IG81" s="27">
        <f t="shared" si="48"/>
        <v>1.044077447995061E-2</v>
      </c>
      <c r="IH81" s="27"/>
      <c r="II81" s="27"/>
      <c r="IK81" s="27">
        <f t="shared" si="59"/>
        <v>2.6355355717873233E-3</v>
      </c>
      <c r="IL81" s="27">
        <f t="shared" si="59"/>
        <v>7.8670009752856707E-3</v>
      </c>
      <c r="IM81" s="27">
        <f t="shared" si="59"/>
        <v>5.0161044520921287E-2</v>
      </c>
      <c r="IN81" s="27">
        <f t="shared" si="59"/>
        <v>-2.1076418707453954</v>
      </c>
      <c r="IO81" s="27">
        <f t="shared" si="59"/>
        <v>0.42507535511251698</v>
      </c>
      <c r="IP81" s="27">
        <f t="shared" si="59"/>
        <v>4.3350082805303815E-3</v>
      </c>
      <c r="IQ81" s="27">
        <f t="shared" si="59"/>
        <v>3.3624018980245196E-2</v>
      </c>
      <c r="IR81" s="27">
        <f t="shared" si="59"/>
        <v>4.7546723555748314E-3</v>
      </c>
      <c r="IS81" s="27">
        <f t="shared" si="58"/>
        <v>1.2868060678759657E-2</v>
      </c>
      <c r="IT81" s="27">
        <f t="shared" si="58"/>
        <v>2.9054599984429233E-2</v>
      </c>
      <c r="IU81" s="27">
        <f t="shared" si="58"/>
        <v>0.25090276205566581</v>
      </c>
      <c r="IV81" s="27">
        <f t="shared" si="58"/>
        <v>0.15258802012070538</v>
      </c>
      <c r="IW81" s="27">
        <f t="shared" si="58"/>
        <v>3.1113156348794777E-2</v>
      </c>
    </row>
    <row r="82" spans="1:257">
      <c r="A82" s="21">
        <v>80</v>
      </c>
      <c r="B82" s="19" t="s">
        <v>173</v>
      </c>
      <c r="C82" s="19">
        <v>13</v>
      </c>
      <c r="D82" s="19">
        <v>1</v>
      </c>
      <c r="E82" s="19">
        <v>4</v>
      </c>
      <c r="G82" s="23">
        <v>41218</v>
      </c>
      <c r="H82" s="24">
        <v>0.90554398148148152</v>
      </c>
      <c r="J82" s="25">
        <v>32.780999999999999</v>
      </c>
      <c r="K82" s="25">
        <v>-44.505000000000003</v>
      </c>
      <c r="L82" s="25">
        <v>10.455</v>
      </c>
      <c r="M82" s="26">
        <f t="shared" si="65"/>
        <v>35.479836082756641</v>
      </c>
      <c r="O82" s="26">
        <v>46.271784860000004</v>
      </c>
      <c r="P82" s="26">
        <v>5.2111306800000001</v>
      </c>
      <c r="Q82" s="26">
        <v>0.50722095999999994</v>
      </c>
      <c r="R82" s="26">
        <v>7.3078000000000006E-3</v>
      </c>
      <c r="S82" s="26">
        <v>9.7093259999999987E-2</v>
      </c>
      <c r="T82" s="26">
        <v>34.772808499999996</v>
      </c>
      <c r="U82" s="26">
        <v>0.93226805999999995</v>
      </c>
      <c r="V82" s="26">
        <v>7.4257330599999998</v>
      </c>
      <c r="W82" s="26">
        <v>1.2424896000000001</v>
      </c>
      <c r="X82" s="26">
        <v>1.1525143499999999</v>
      </c>
      <c r="Y82" s="26">
        <v>1.8069149999999999E-2</v>
      </c>
      <c r="Z82" s="26">
        <v>0.42</v>
      </c>
      <c r="AA82" s="26">
        <v>0.30199999999999999</v>
      </c>
      <c r="AB82" s="26">
        <f t="shared" si="49"/>
        <v>98.360420280000014</v>
      </c>
      <c r="AC82" s="26">
        <f t="shared" si="50"/>
        <v>0.1768503663466397</v>
      </c>
      <c r="AD82" s="26">
        <f t="shared" si="36"/>
        <v>6.8143620322001955E-2</v>
      </c>
      <c r="AE82" s="26">
        <f t="shared" si="37"/>
        <v>98.115426293331367</v>
      </c>
      <c r="AG82" s="25">
        <v>81.173000000000002</v>
      </c>
      <c r="AH82" s="25">
        <v>11.802</v>
      </c>
      <c r="AI82" s="25">
        <v>0.48859999999999998</v>
      </c>
      <c r="AJ82" s="25">
        <v>1.17E-2</v>
      </c>
      <c r="AK82" s="25">
        <v>0.11550000000000001</v>
      </c>
      <c r="AL82" s="25">
        <v>46.555</v>
      </c>
      <c r="AM82" s="25">
        <v>2.7464</v>
      </c>
      <c r="AN82" s="25">
        <v>9.8030000000000008</v>
      </c>
      <c r="AO82" s="25">
        <v>5.2135999999999996</v>
      </c>
      <c r="AP82" s="25">
        <v>7.0693999999999999</v>
      </c>
      <c r="AQ82" s="25">
        <v>0.12529999999999999</v>
      </c>
      <c r="AR82" s="25">
        <v>5.1513999999999998</v>
      </c>
      <c r="AS82" s="25">
        <v>15.5166</v>
      </c>
      <c r="AU82" s="26">
        <v>43.7759</v>
      </c>
      <c r="AV82" s="26">
        <v>4.3254000000000001</v>
      </c>
      <c r="AW82" s="26">
        <v>0.48249999999999998</v>
      </c>
      <c r="AX82" s="26">
        <v>7.1000000000000004E-3</v>
      </c>
      <c r="AY82" s="26">
        <v>9.5200000000000007E-2</v>
      </c>
      <c r="AZ82" s="26">
        <v>32.825899999999997</v>
      </c>
      <c r="BA82" s="26">
        <v>0.90710000000000002</v>
      </c>
      <c r="BB82" s="26">
        <v>5.6161000000000003</v>
      </c>
      <c r="BC82" s="26">
        <v>1.2802</v>
      </c>
      <c r="BD82" s="26">
        <v>0.82499999999999996</v>
      </c>
      <c r="BE82" s="26">
        <v>1.8700000000000001E-2</v>
      </c>
      <c r="BF82" s="26">
        <v>0.4647</v>
      </c>
      <c r="BG82" s="26">
        <v>0.31030000000000002</v>
      </c>
      <c r="BI82" s="27">
        <f t="shared" si="61"/>
        <v>1.0570150438940149</v>
      </c>
      <c r="BJ82" s="27">
        <f t="shared" si="61"/>
        <v>1.2047742821473157</v>
      </c>
      <c r="BK82" s="27">
        <f t="shared" si="61"/>
        <v>1.0512351502590673</v>
      </c>
      <c r="BL82" s="27">
        <f t="shared" si="60"/>
        <v>1.0292676056338028</v>
      </c>
      <c r="BM82" s="27">
        <f t="shared" si="60"/>
        <v>1.0198871848739495</v>
      </c>
      <c r="BN82" s="27">
        <f t="shared" si="60"/>
        <v>1.0593101331570498</v>
      </c>
      <c r="BO82" s="27">
        <f t="shared" si="60"/>
        <v>1.0277456289273508</v>
      </c>
      <c r="BP82" s="27">
        <f t="shared" si="60"/>
        <v>1.3222223713965207</v>
      </c>
      <c r="BQ82" s="27">
        <f t="shared" si="60"/>
        <v>0.9705433526011561</v>
      </c>
      <c r="BR82" s="27">
        <f t="shared" si="51"/>
        <v>1.3969870909090909</v>
      </c>
      <c r="BS82" s="27">
        <f t="shared" si="51"/>
        <v>0.9662647058823528</v>
      </c>
      <c r="BT82" s="27">
        <f t="shared" si="51"/>
        <v>0.90380890897353128</v>
      </c>
      <c r="BU82" s="27">
        <f t="shared" si="51"/>
        <v>0.97325169191105376</v>
      </c>
      <c r="BW82" s="19">
        <v>455139.6</v>
      </c>
      <c r="BX82" s="19">
        <v>45605.1</v>
      </c>
      <c r="BY82" s="19">
        <v>9305.2000000000007</v>
      </c>
      <c r="BZ82" s="19">
        <v>23.3</v>
      </c>
      <c r="CA82" s="19">
        <v>176.2</v>
      </c>
      <c r="CB82" s="19">
        <v>58630.3</v>
      </c>
      <c r="CC82" s="19">
        <v>1343.1</v>
      </c>
      <c r="CD82" s="19">
        <v>43982.7</v>
      </c>
      <c r="CE82" s="19">
        <v>29614.400000000001</v>
      </c>
      <c r="CF82" s="19">
        <v>3540.6</v>
      </c>
      <c r="CG82" s="19">
        <v>372.3</v>
      </c>
      <c r="CH82" s="19">
        <v>159.6</v>
      </c>
      <c r="CI82" s="19">
        <v>5472.1</v>
      </c>
      <c r="CK82" s="19">
        <f t="shared" si="55"/>
        <v>458298.78571428568</v>
      </c>
      <c r="CL82" s="19">
        <f t="shared" si="55"/>
        <v>46826.903921568628</v>
      </c>
      <c r="CM82" s="19">
        <f t="shared" si="55"/>
        <v>15511.912765957448</v>
      </c>
      <c r="CN82" s="19">
        <f t="shared" si="52"/>
        <v>339.15000000000003</v>
      </c>
      <c r="CO82" s="19">
        <f t="shared" si="52"/>
        <v>392.29999999999995</v>
      </c>
      <c r="CP82" s="19">
        <f t="shared" si="52"/>
        <v>58987.305263157898</v>
      </c>
      <c r="CQ82" s="19">
        <f t="shared" si="52"/>
        <v>1587.4499999999998</v>
      </c>
      <c r="CR82" s="19">
        <f t="shared" si="52"/>
        <v>44709.1</v>
      </c>
      <c r="CS82" s="19">
        <f t="shared" si="52"/>
        <v>33522.300000000003</v>
      </c>
      <c r="CT82" s="19">
        <f t="shared" si="52"/>
        <v>3873</v>
      </c>
      <c r="CU82" s="19">
        <f t="shared" si="62"/>
        <v>2114.9714285714285</v>
      </c>
      <c r="CV82" s="19">
        <f t="shared" si="62"/>
        <v>323.27777777777777</v>
      </c>
      <c r="CW82" s="19">
        <f t="shared" si="62"/>
        <v>6527.6500000000005</v>
      </c>
      <c r="CY82" s="19">
        <v>3803.2</v>
      </c>
      <c r="CZ82" s="19">
        <v>1436.2</v>
      </c>
      <c r="DA82" s="19">
        <v>6376.3</v>
      </c>
      <c r="DB82" s="19">
        <v>325.8</v>
      </c>
      <c r="DC82" s="19">
        <v>216.1</v>
      </c>
      <c r="DD82" s="19">
        <v>375.7</v>
      </c>
      <c r="DE82" s="19">
        <v>275.89999999999998</v>
      </c>
      <c r="DF82" s="19">
        <v>827.8</v>
      </c>
      <c r="DG82" s="19">
        <v>4075.8</v>
      </c>
      <c r="DH82" s="19">
        <v>372.3</v>
      </c>
      <c r="DI82" s="19">
        <v>1765.3</v>
      </c>
      <c r="DJ82" s="19">
        <v>172.9</v>
      </c>
      <c r="DK82" s="19">
        <v>1230.0999999999999</v>
      </c>
      <c r="DM82" s="19">
        <v>2300.5</v>
      </c>
      <c r="DN82" s="19">
        <v>960.8</v>
      </c>
      <c r="DO82" s="19">
        <v>6014</v>
      </c>
      <c r="DP82" s="19">
        <v>305.89999999999998</v>
      </c>
      <c r="DQ82" s="19">
        <v>216.1</v>
      </c>
      <c r="DR82" s="19">
        <v>342.4</v>
      </c>
      <c r="DS82" s="19">
        <v>212.8</v>
      </c>
      <c r="DT82" s="19">
        <v>625</v>
      </c>
      <c r="DU82" s="19">
        <v>3740</v>
      </c>
      <c r="DV82" s="19">
        <v>292.5</v>
      </c>
      <c r="DW82" s="19">
        <v>1722.1</v>
      </c>
      <c r="DX82" s="19">
        <v>156.30000000000001</v>
      </c>
      <c r="DY82" s="19">
        <v>881</v>
      </c>
      <c r="EA82" s="19">
        <f t="shared" si="56"/>
        <v>3159.1857142857143</v>
      </c>
      <c r="EB82" s="19">
        <f t="shared" si="56"/>
        <v>1221.8039215686274</v>
      </c>
      <c r="EC82" s="19">
        <f t="shared" si="56"/>
        <v>6206.7127659574471</v>
      </c>
      <c r="ED82" s="19">
        <f t="shared" si="53"/>
        <v>315.85000000000002</v>
      </c>
      <c r="EE82" s="19">
        <f t="shared" si="53"/>
        <v>216.1</v>
      </c>
      <c r="EF82" s="19">
        <f t="shared" si="53"/>
        <v>357.00526315789472</v>
      </c>
      <c r="EG82" s="19">
        <f t="shared" si="53"/>
        <v>244.35</v>
      </c>
      <c r="EH82" s="19">
        <f t="shared" si="53"/>
        <v>726.4</v>
      </c>
      <c r="EI82" s="19">
        <f t="shared" si="53"/>
        <v>3907.9</v>
      </c>
      <c r="EJ82" s="19">
        <f t="shared" si="53"/>
        <v>332.4</v>
      </c>
      <c r="EK82" s="19">
        <f t="shared" si="63"/>
        <v>1742.6714285714286</v>
      </c>
      <c r="EL82" s="19">
        <f t="shared" si="63"/>
        <v>163.67777777777778</v>
      </c>
      <c r="EM82" s="19">
        <f t="shared" si="63"/>
        <v>1055.55</v>
      </c>
      <c r="EO82" s="26">
        <v>30.08</v>
      </c>
      <c r="EQ82" s="19">
        <v>10</v>
      </c>
      <c r="ER82" s="19">
        <v>30</v>
      </c>
      <c r="ES82" s="19">
        <v>20</v>
      </c>
      <c r="ET82" s="19">
        <v>50</v>
      </c>
      <c r="EU82" s="19">
        <v>30</v>
      </c>
      <c r="EV82" s="19">
        <v>30</v>
      </c>
      <c r="EW82" s="19">
        <v>30</v>
      </c>
      <c r="EX82" s="19">
        <v>30</v>
      </c>
      <c r="EY82" s="19">
        <v>20</v>
      </c>
      <c r="EZ82" s="19">
        <v>30</v>
      </c>
      <c r="FA82" s="19">
        <v>20</v>
      </c>
      <c r="FB82" s="19">
        <v>30</v>
      </c>
      <c r="FC82" s="19">
        <v>20</v>
      </c>
      <c r="FE82" s="25">
        <v>2.1</v>
      </c>
      <c r="FF82" s="25">
        <v>2.2999999999999998</v>
      </c>
      <c r="FG82" s="25">
        <v>2.2000000000000002</v>
      </c>
      <c r="FH82" s="25">
        <v>2.8</v>
      </c>
      <c r="FI82" s="25">
        <v>2.2000000000000002</v>
      </c>
      <c r="FJ82" s="25">
        <v>3.2</v>
      </c>
      <c r="FK82" s="25">
        <v>2.5</v>
      </c>
      <c r="FL82" s="25">
        <v>2.8</v>
      </c>
      <c r="FM82" s="25">
        <v>2.2000000000000002</v>
      </c>
      <c r="FN82" s="25">
        <v>2.8</v>
      </c>
      <c r="FO82" s="25">
        <v>2.2000000000000002</v>
      </c>
      <c r="FP82" s="25">
        <v>3.5</v>
      </c>
      <c r="FQ82" s="25">
        <v>2.2000000000000002</v>
      </c>
      <c r="FR82" s="25"/>
      <c r="FS82" s="25">
        <v>2.8</v>
      </c>
      <c r="FT82" s="25">
        <v>2.8</v>
      </c>
      <c r="FU82" s="25">
        <v>2.5</v>
      </c>
      <c r="FV82" s="25">
        <v>2.8</v>
      </c>
      <c r="FW82" s="25">
        <v>2.5</v>
      </c>
      <c r="FX82" s="25">
        <v>2.5</v>
      </c>
      <c r="FY82" s="25">
        <v>2.5</v>
      </c>
      <c r="FZ82" s="25">
        <v>2.8</v>
      </c>
      <c r="GA82" s="25">
        <v>2.2000000000000002</v>
      </c>
      <c r="GB82" s="25">
        <v>2.8</v>
      </c>
      <c r="GC82" s="25">
        <v>2</v>
      </c>
      <c r="GD82" s="25">
        <v>2.8</v>
      </c>
      <c r="GE82" s="25">
        <v>2.2000000000000002</v>
      </c>
      <c r="GG82" s="28">
        <v>560706</v>
      </c>
      <c r="GH82" s="28">
        <v>386426.8</v>
      </c>
      <c r="GI82" s="28">
        <v>1904278.9</v>
      </c>
      <c r="GJ82" s="28">
        <v>136666</v>
      </c>
      <c r="GK82" s="28">
        <v>151055.4</v>
      </c>
      <c r="GL82" s="28">
        <v>125939.4</v>
      </c>
      <c r="GM82" s="28">
        <v>48865.4</v>
      </c>
      <c r="GN82" s="28">
        <v>448639.5</v>
      </c>
      <c r="GO82" s="28">
        <v>568018.30000000005</v>
      </c>
      <c r="GP82" s="28">
        <v>50075.9</v>
      </c>
      <c r="GQ82" s="28">
        <v>296729</v>
      </c>
      <c r="GR82" s="28">
        <v>3095.5</v>
      </c>
      <c r="GS82" s="28">
        <v>35263.800000000003</v>
      </c>
      <c r="GU82" s="26">
        <v>25.21</v>
      </c>
      <c r="GV82" s="26">
        <v>19.399999999999999</v>
      </c>
      <c r="GW82" s="26">
        <v>59.19</v>
      </c>
      <c r="GX82" s="26">
        <v>41.39</v>
      </c>
      <c r="GY82" s="26">
        <v>56.02</v>
      </c>
      <c r="GZ82" s="26">
        <v>54.81</v>
      </c>
      <c r="HA82" s="26">
        <v>25.58</v>
      </c>
      <c r="HB82" s="26">
        <v>34.549999999999997</v>
      </c>
      <c r="HC82" s="26">
        <v>17.55</v>
      </c>
      <c r="HD82" s="26">
        <v>8.66</v>
      </c>
      <c r="HE82" s="26">
        <v>12.39</v>
      </c>
      <c r="HF82" s="26">
        <v>9.02</v>
      </c>
      <c r="HG82" s="26">
        <v>2</v>
      </c>
      <c r="HI82" s="27">
        <f t="shared" si="57"/>
        <v>2.0663492441716926E-2</v>
      </c>
      <c r="HJ82" s="27">
        <f t="shared" si="57"/>
        <v>9.4422967715894132E-3</v>
      </c>
      <c r="HK82" s="27">
        <f t="shared" si="57"/>
        <v>1.408091319572983E-2</v>
      </c>
      <c r="HL82" s="27">
        <f t="shared" si="54"/>
        <v>1.9165317674781544E-2</v>
      </c>
      <c r="HM82" s="27">
        <f t="shared" si="54"/>
        <v>2.4832650528051205E-2</v>
      </c>
      <c r="HN82" s="27">
        <f t="shared" si="54"/>
        <v>3.8904095930645338E-2</v>
      </c>
      <c r="HO82" s="27">
        <f t="shared" si="54"/>
        <v>3.7560174500293406E-2</v>
      </c>
      <c r="HP82" s="27">
        <f t="shared" si="54"/>
        <v>1.2256872592105634E-2</v>
      </c>
      <c r="HQ82" s="27">
        <f t="shared" si="54"/>
        <v>1.0253775207259074E-2</v>
      </c>
      <c r="HR82" s="27">
        <f t="shared" si="54"/>
        <v>1.9672010080706723E-2</v>
      </c>
      <c r="HS82" s="27">
        <f t="shared" si="64"/>
        <v>9.2129247571808848E-3</v>
      </c>
      <c r="HT82" s="27">
        <f t="shared" si="64"/>
        <v>0.15048177884974415</v>
      </c>
      <c r="HU82" s="27">
        <f t="shared" si="64"/>
        <v>9.809520906572021E-3</v>
      </c>
      <c r="HW82" s="27">
        <f t="shared" si="38"/>
        <v>4.4205409380565018E-2</v>
      </c>
      <c r="HX82" s="27">
        <f t="shared" si="39"/>
        <v>1.7841219749918195E-2</v>
      </c>
      <c r="HY82" s="27">
        <f t="shared" si="40"/>
        <v>2.3494003667075224E-2</v>
      </c>
      <c r="HZ82" s="27">
        <f t="shared" si="41"/>
        <v>2.8012028313460707E-2</v>
      </c>
      <c r="IA82" s="27">
        <f t="shared" si="42"/>
        <v>3.6531312191816129E-2</v>
      </c>
      <c r="IB82" s="27">
        <f t="shared" si="43"/>
        <v>5.0050119414775225E-2</v>
      </c>
      <c r="IC82" s="27">
        <f t="shared" si="44"/>
        <v>4.8497697314778841E-2</v>
      </c>
      <c r="ID82" s="27">
        <f t="shared" si="45"/>
        <v>2.0325571819488773E-2</v>
      </c>
      <c r="IE82" s="27">
        <f t="shared" si="46"/>
        <v>1.4347082269996897E-2</v>
      </c>
      <c r="IF82" s="27">
        <f t="shared" si="47"/>
        <v>2.6517279428490238E-2</v>
      </c>
      <c r="IG82" s="27">
        <f t="shared" si="48"/>
        <v>1.1097889162500093E-2</v>
      </c>
      <c r="IH82" s="27"/>
      <c r="II82" s="27"/>
      <c r="IK82" s="27">
        <f t="shared" si="59"/>
        <v>2.7213383181009204E-3</v>
      </c>
      <c r="IL82" s="27">
        <f t="shared" si="59"/>
        <v>5.0597365048580369E-3</v>
      </c>
      <c r="IM82" s="27">
        <f t="shared" si="59"/>
        <v>2.0419097500175232E-2</v>
      </c>
      <c r="IN82" s="27">
        <f t="shared" si="59"/>
        <v>0.89565511579112211</v>
      </c>
      <c r="IO82" s="27">
        <f t="shared" si="59"/>
        <v>0.14736323787145991</v>
      </c>
      <c r="IP82" s="27">
        <f t="shared" si="59"/>
        <v>4.3738902806773018E-3</v>
      </c>
      <c r="IQ82" s="27">
        <f t="shared" si="59"/>
        <v>3.3545257883407453E-2</v>
      </c>
      <c r="IR82" s="27">
        <f t="shared" si="59"/>
        <v>5.1017153827475703E-3</v>
      </c>
      <c r="IS82" s="27">
        <f t="shared" si="58"/>
        <v>8.4227560432612522E-3</v>
      </c>
      <c r="IT82" s="27">
        <f t="shared" si="58"/>
        <v>1.9280897543352684E-2</v>
      </c>
      <c r="IU82" s="27">
        <f t="shared" si="58"/>
        <v>0.21508694889861757</v>
      </c>
      <c r="IV82" s="27">
        <f t="shared" si="58"/>
        <v>0.14555000749677269</v>
      </c>
      <c r="IW82" s="27">
        <f t="shared" si="58"/>
        <v>2.0517210586574332E-2</v>
      </c>
    </row>
    <row r="83" spans="1:257">
      <c r="A83" s="21">
        <v>81</v>
      </c>
      <c r="B83" s="19" t="s">
        <v>173</v>
      </c>
      <c r="C83" s="19">
        <v>13</v>
      </c>
      <c r="D83" s="19">
        <v>1</v>
      </c>
      <c r="E83" s="19">
        <v>5</v>
      </c>
      <c r="G83" s="23">
        <v>41218</v>
      </c>
      <c r="H83" s="24">
        <v>0.90856481481481488</v>
      </c>
      <c r="J83" s="25">
        <v>32.786999999999999</v>
      </c>
      <c r="K83" s="25">
        <v>-44.497</v>
      </c>
      <c r="L83" s="25">
        <v>10.455</v>
      </c>
      <c r="M83" s="26">
        <f t="shared" si="65"/>
        <v>45.479836082758915</v>
      </c>
      <c r="O83" s="26">
        <v>45.629982859999998</v>
      </c>
      <c r="P83" s="26">
        <v>6.1086241799999996</v>
      </c>
      <c r="Q83" s="26">
        <v>0.59231394999999998</v>
      </c>
      <c r="R83" s="26">
        <v>1.0230919999999999E-2</v>
      </c>
      <c r="S83" s="26">
        <v>0.10150658999999999</v>
      </c>
      <c r="T83" s="26">
        <v>34.491064999999999</v>
      </c>
      <c r="U83" s="26">
        <v>1.00845063</v>
      </c>
      <c r="V83" s="26">
        <v>7.0973955999999996</v>
      </c>
      <c r="W83" s="26">
        <v>1.4089944000000001</v>
      </c>
      <c r="X83" s="26">
        <v>1.3398821799999998</v>
      </c>
      <c r="Y83" s="26">
        <v>1.9273760000000001E-2</v>
      </c>
      <c r="Z83" s="26">
        <v>0.52800000000000002</v>
      </c>
      <c r="AA83" s="26">
        <v>0.34799999999999998</v>
      </c>
      <c r="AB83" s="26">
        <f t="shared" si="49"/>
        <v>98.683720069999993</v>
      </c>
      <c r="AC83" s="26">
        <f t="shared" si="50"/>
        <v>0.22232617483577566</v>
      </c>
      <c r="AD83" s="26">
        <f t="shared" si="36"/>
        <v>7.8523112159128078E-2</v>
      </c>
      <c r="AE83" s="26">
        <f t="shared" si="37"/>
        <v>98.382870783005089</v>
      </c>
      <c r="AG83" s="25">
        <v>79.881</v>
      </c>
      <c r="AH83" s="25">
        <v>13.864000000000001</v>
      </c>
      <c r="AI83" s="25">
        <v>0.56969999999999998</v>
      </c>
      <c r="AJ83" s="25">
        <v>1.5900000000000001E-2</v>
      </c>
      <c r="AK83" s="25">
        <v>0.1206</v>
      </c>
      <c r="AL83" s="25">
        <v>46.19</v>
      </c>
      <c r="AM83" s="25">
        <v>2.9731999999999998</v>
      </c>
      <c r="AN83" s="25">
        <v>9.3729999999999993</v>
      </c>
      <c r="AO83" s="25">
        <v>5.9160000000000004</v>
      </c>
      <c r="AP83" s="25">
        <v>8.2379999999999995</v>
      </c>
      <c r="AQ83" s="25">
        <v>0.13519999999999999</v>
      </c>
      <c r="AR83" s="25">
        <v>6.484</v>
      </c>
      <c r="AS83" s="25">
        <v>17.8886</v>
      </c>
      <c r="AU83" s="26">
        <v>43.079099999999997</v>
      </c>
      <c r="AV83" s="26">
        <v>5.0811999999999999</v>
      </c>
      <c r="AW83" s="26">
        <v>0.56259999999999999</v>
      </c>
      <c r="AX83" s="26">
        <v>9.5999999999999992E-3</v>
      </c>
      <c r="AY83" s="26">
        <v>9.9400000000000002E-2</v>
      </c>
      <c r="AZ83" s="26">
        <v>32.568600000000004</v>
      </c>
      <c r="BA83" s="26">
        <v>0.98209999999999997</v>
      </c>
      <c r="BB83" s="26">
        <v>5.3697999999999997</v>
      </c>
      <c r="BC83" s="26">
        <v>1.4527000000000001</v>
      </c>
      <c r="BD83" s="26">
        <v>0.96140000000000003</v>
      </c>
      <c r="BE83" s="26">
        <v>2.0199999999999999E-2</v>
      </c>
      <c r="BF83" s="26">
        <v>0.58489999999999998</v>
      </c>
      <c r="BG83" s="26">
        <v>0.35780000000000001</v>
      </c>
      <c r="BI83" s="27">
        <f t="shared" si="61"/>
        <v>1.0592139311174096</v>
      </c>
      <c r="BJ83" s="27">
        <f t="shared" si="61"/>
        <v>1.2022010902936313</v>
      </c>
      <c r="BK83" s="27">
        <f t="shared" si="61"/>
        <v>1.0528154105936722</v>
      </c>
      <c r="BL83" s="27">
        <f t="shared" si="60"/>
        <v>1.0657208333333335</v>
      </c>
      <c r="BM83" s="27">
        <f t="shared" si="60"/>
        <v>1.0211930583501005</v>
      </c>
      <c r="BN83" s="27">
        <f t="shared" si="60"/>
        <v>1.0590281743765466</v>
      </c>
      <c r="BO83" s="27">
        <f t="shared" si="60"/>
        <v>1.0268309031666836</v>
      </c>
      <c r="BP83" s="27">
        <f t="shared" si="60"/>
        <v>1.3217243845208388</v>
      </c>
      <c r="BQ83" s="27">
        <f t="shared" si="60"/>
        <v>0.96991422867763477</v>
      </c>
      <c r="BR83" s="27">
        <f t="shared" si="51"/>
        <v>1.3936781568545868</v>
      </c>
      <c r="BS83" s="27">
        <f t="shared" si="51"/>
        <v>0.95414653465346544</v>
      </c>
      <c r="BT83" s="27">
        <f t="shared" si="51"/>
        <v>0.90271841340400072</v>
      </c>
      <c r="BU83" s="27">
        <f t="shared" si="51"/>
        <v>0.97261039686975959</v>
      </c>
      <c r="BW83" s="19">
        <v>447895.6</v>
      </c>
      <c r="BX83" s="19">
        <v>53573.8</v>
      </c>
      <c r="BY83" s="19">
        <v>10847.7</v>
      </c>
      <c r="BZ83" s="19">
        <v>29.9</v>
      </c>
      <c r="CA83" s="19">
        <v>182.9</v>
      </c>
      <c r="CB83" s="19">
        <v>58171.6</v>
      </c>
      <c r="CC83" s="19">
        <v>1452.8</v>
      </c>
      <c r="CD83" s="19">
        <v>42051.199999999997</v>
      </c>
      <c r="CE83" s="19">
        <v>33607.1</v>
      </c>
      <c r="CF83" s="19">
        <v>4125.7</v>
      </c>
      <c r="CG83" s="19">
        <v>402.3</v>
      </c>
      <c r="CH83" s="19">
        <v>199.5</v>
      </c>
      <c r="CI83" s="19">
        <v>6309.8</v>
      </c>
      <c r="CK83" s="19">
        <f t="shared" si="55"/>
        <v>451290.38571428572</v>
      </c>
      <c r="CL83" s="19">
        <f t="shared" si="55"/>
        <v>54897.49411764706</v>
      </c>
      <c r="CM83" s="19">
        <f t="shared" si="55"/>
        <v>17223.270212765958</v>
      </c>
      <c r="CN83" s="19">
        <f t="shared" si="52"/>
        <v>362.34999999999997</v>
      </c>
      <c r="CO83" s="19">
        <f t="shared" si="52"/>
        <v>409.10638297872339</v>
      </c>
      <c r="CP83" s="19">
        <f t="shared" si="52"/>
        <v>58520</v>
      </c>
      <c r="CQ83" s="19">
        <f t="shared" si="52"/>
        <v>1668.9</v>
      </c>
      <c r="CR83" s="19">
        <f t="shared" si="52"/>
        <v>42775.95</v>
      </c>
      <c r="CS83" s="19">
        <f t="shared" si="52"/>
        <v>37333.799999999996</v>
      </c>
      <c r="CT83" s="19">
        <f t="shared" si="52"/>
        <v>4441.5</v>
      </c>
      <c r="CU83" s="19">
        <f t="shared" si="62"/>
        <v>2193.542857142857</v>
      </c>
      <c r="CV83" s="19">
        <f t="shared" si="62"/>
        <v>335.1</v>
      </c>
      <c r="CW83" s="19">
        <f t="shared" si="62"/>
        <v>7270.6</v>
      </c>
      <c r="CY83" s="19">
        <v>4055.9</v>
      </c>
      <c r="CZ83" s="19">
        <v>1542.6</v>
      </c>
      <c r="DA83" s="19">
        <v>6559.2</v>
      </c>
      <c r="DB83" s="19">
        <v>359</v>
      </c>
      <c r="DC83" s="19">
        <v>252.7</v>
      </c>
      <c r="DD83" s="19">
        <v>415.6</v>
      </c>
      <c r="DE83" s="19">
        <v>229.4</v>
      </c>
      <c r="DF83" s="19">
        <v>801.2</v>
      </c>
      <c r="DG83" s="19">
        <v>4009.3</v>
      </c>
      <c r="DH83" s="19">
        <v>329.1</v>
      </c>
      <c r="DI83" s="19">
        <v>1878.3</v>
      </c>
      <c r="DJ83" s="19">
        <v>159.6</v>
      </c>
      <c r="DK83" s="19">
        <v>1067.2</v>
      </c>
      <c r="DM83" s="19">
        <v>2513.3000000000002</v>
      </c>
      <c r="DN83" s="19">
        <v>1057.2</v>
      </c>
      <c r="DO83" s="19">
        <v>6166.9</v>
      </c>
      <c r="DP83" s="19">
        <v>305.89999999999998</v>
      </c>
      <c r="DQ83" s="19">
        <v>196.1</v>
      </c>
      <c r="DR83" s="19">
        <v>295.89999999999998</v>
      </c>
      <c r="DS83" s="19">
        <v>202.8</v>
      </c>
      <c r="DT83" s="19">
        <v>648.29999999999995</v>
      </c>
      <c r="DU83" s="19">
        <v>3444.1</v>
      </c>
      <c r="DV83" s="19">
        <v>302.5</v>
      </c>
      <c r="DW83" s="19">
        <v>1712.1</v>
      </c>
      <c r="DX83" s="19">
        <v>116.4</v>
      </c>
      <c r="DY83" s="19">
        <v>854.4</v>
      </c>
      <c r="EA83" s="19">
        <f t="shared" si="56"/>
        <v>3394.7857142857142</v>
      </c>
      <c r="EB83" s="19">
        <f t="shared" si="56"/>
        <v>1323.6941176470589</v>
      </c>
      <c r="EC83" s="19">
        <f t="shared" si="56"/>
        <v>6375.570212765957</v>
      </c>
      <c r="ED83" s="19">
        <f t="shared" si="53"/>
        <v>332.45</v>
      </c>
      <c r="EE83" s="19">
        <f t="shared" si="53"/>
        <v>226.20638297872338</v>
      </c>
      <c r="EF83" s="19">
        <f t="shared" si="53"/>
        <v>348.4</v>
      </c>
      <c r="EG83" s="19">
        <f t="shared" si="53"/>
        <v>216.10000000000002</v>
      </c>
      <c r="EH83" s="19">
        <f t="shared" si="53"/>
        <v>724.75</v>
      </c>
      <c r="EI83" s="19">
        <f t="shared" si="53"/>
        <v>3726.7</v>
      </c>
      <c r="EJ83" s="19">
        <f t="shared" si="53"/>
        <v>315.8</v>
      </c>
      <c r="EK83" s="19">
        <f t="shared" si="63"/>
        <v>1791.242857142857</v>
      </c>
      <c r="EL83" s="19">
        <f t="shared" si="63"/>
        <v>135.6</v>
      </c>
      <c r="EM83" s="19">
        <f t="shared" si="63"/>
        <v>960.8</v>
      </c>
      <c r="EO83" s="26">
        <v>30.08</v>
      </c>
      <c r="EQ83" s="19">
        <v>10</v>
      </c>
      <c r="ER83" s="19">
        <v>30</v>
      </c>
      <c r="ES83" s="19">
        <v>20</v>
      </c>
      <c r="ET83" s="19">
        <v>50</v>
      </c>
      <c r="EU83" s="19">
        <v>30</v>
      </c>
      <c r="EV83" s="19">
        <v>30</v>
      </c>
      <c r="EW83" s="19">
        <v>30</v>
      </c>
      <c r="EX83" s="19">
        <v>30</v>
      </c>
      <c r="EY83" s="19">
        <v>20</v>
      </c>
      <c r="EZ83" s="19">
        <v>30</v>
      </c>
      <c r="FA83" s="19">
        <v>20</v>
      </c>
      <c r="FB83" s="19">
        <v>30</v>
      </c>
      <c r="FC83" s="19">
        <v>20</v>
      </c>
      <c r="FE83" s="25">
        <v>2.1</v>
      </c>
      <c r="FF83" s="25">
        <v>2.2999999999999998</v>
      </c>
      <c r="FG83" s="25">
        <v>2.2000000000000002</v>
      </c>
      <c r="FH83" s="25">
        <v>2.8</v>
      </c>
      <c r="FI83" s="25">
        <v>2.2000000000000002</v>
      </c>
      <c r="FJ83" s="25">
        <v>3.2</v>
      </c>
      <c r="FK83" s="25">
        <v>2.5</v>
      </c>
      <c r="FL83" s="25">
        <v>2.8</v>
      </c>
      <c r="FM83" s="25">
        <v>2.2000000000000002</v>
      </c>
      <c r="FN83" s="25">
        <v>2.8</v>
      </c>
      <c r="FO83" s="25">
        <v>2.2000000000000002</v>
      </c>
      <c r="FP83" s="25">
        <v>3.5</v>
      </c>
      <c r="FQ83" s="25">
        <v>2.2000000000000002</v>
      </c>
      <c r="FR83" s="25"/>
      <c r="FS83" s="25">
        <v>2.8</v>
      </c>
      <c r="FT83" s="25">
        <v>2.8</v>
      </c>
      <c r="FU83" s="25">
        <v>2.5</v>
      </c>
      <c r="FV83" s="25">
        <v>2.8</v>
      </c>
      <c r="FW83" s="25">
        <v>2.5</v>
      </c>
      <c r="FX83" s="25">
        <v>2.5</v>
      </c>
      <c r="FY83" s="25">
        <v>2.5</v>
      </c>
      <c r="FZ83" s="25">
        <v>2.8</v>
      </c>
      <c r="GA83" s="25">
        <v>2.2000000000000002</v>
      </c>
      <c r="GB83" s="25">
        <v>2.8</v>
      </c>
      <c r="GC83" s="25">
        <v>2</v>
      </c>
      <c r="GD83" s="25">
        <v>2.8</v>
      </c>
      <c r="GE83" s="25">
        <v>2.2000000000000002</v>
      </c>
      <c r="GG83" s="28">
        <v>560706</v>
      </c>
      <c r="GH83" s="28">
        <v>386426.8</v>
      </c>
      <c r="GI83" s="28">
        <v>1904278.9</v>
      </c>
      <c r="GJ83" s="28">
        <v>136666</v>
      </c>
      <c r="GK83" s="28">
        <v>151055.4</v>
      </c>
      <c r="GL83" s="28">
        <v>125939.4</v>
      </c>
      <c r="GM83" s="28">
        <v>48865.4</v>
      </c>
      <c r="GN83" s="28">
        <v>448639.5</v>
      </c>
      <c r="GO83" s="28">
        <v>568018.30000000005</v>
      </c>
      <c r="GP83" s="28">
        <v>50075.9</v>
      </c>
      <c r="GQ83" s="28">
        <v>296729</v>
      </c>
      <c r="GR83" s="28">
        <v>3095.5</v>
      </c>
      <c r="GS83" s="28">
        <v>35263.800000000003</v>
      </c>
      <c r="GU83" s="26">
        <v>25.21</v>
      </c>
      <c r="GV83" s="26">
        <v>19.399999999999999</v>
      </c>
      <c r="GW83" s="26">
        <v>59.19</v>
      </c>
      <c r="GX83" s="26">
        <v>41.39</v>
      </c>
      <c r="GY83" s="26">
        <v>56.02</v>
      </c>
      <c r="GZ83" s="26">
        <v>54.81</v>
      </c>
      <c r="HA83" s="26">
        <v>25.58</v>
      </c>
      <c r="HB83" s="26">
        <v>34.549999999999997</v>
      </c>
      <c r="HC83" s="26">
        <v>17.55</v>
      </c>
      <c r="HD83" s="26">
        <v>8.66</v>
      </c>
      <c r="HE83" s="26">
        <v>12.39</v>
      </c>
      <c r="HF83" s="26">
        <v>9.02</v>
      </c>
      <c r="HG83" s="26">
        <v>2</v>
      </c>
      <c r="HI83" s="27">
        <f t="shared" si="57"/>
        <v>2.1464701134835805E-2</v>
      </c>
      <c r="HJ83" s="27">
        <f t="shared" si="57"/>
        <v>9.8071346370302865E-3</v>
      </c>
      <c r="HK83" s="27">
        <f t="shared" si="57"/>
        <v>1.4292620854153211E-2</v>
      </c>
      <c r="HL83" s="27">
        <f t="shared" si="54"/>
        <v>2.0358880897286463E-2</v>
      </c>
      <c r="HM83" s="27">
        <f t="shared" si="54"/>
        <v>2.543922287309747E-2</v>
      </c>
      <c r="HN83" s="27">
        <f t="shared" si="54"/>
        <v>3.8422133689467425E-2</v>
      </c>
      <c r="HO83" s="27">
        <f t="shared" si="54"/>
        <v>3.5290848905943001E-2</v>
      </c>
      <c r="HP83" s="27">
        <f t="shared" si="54"/>
        <v>1.2238333039525953E-2</v>
      </c>
      <c r="HQ83" s="27">
        <f t="shared" si="54"/>
        <v>1.0006741454955352E-2</v>
      </c>
      <c r="HR83" s="27">
        <f t="shared" si="54"/>
        <v>1.912909367871737E-2</v>
      </c>
      <c r="HS83" s="27">
        <f t="shared" si="64"/>
        <v>9.2232921509571662E-3</v>
      </c>
      <c r="HT83" s="27">
        <f t="shared" si="64"/>
        <v>0.13680267336989035</v>
      </c>
      <c r="HU83" s="27">
        <f t="shared" si="64"/>
        <v>9.3527350080445121E-3</v>
      </c>
      <c r="HW83" s="27">
        <f t="shared" si="38"/>
        <v>4.591943513775424E-2</v>
      </c>
      <c r="HX83" s="27">
        <f t="shared" si="39"/>
        <v>1.8530580896668727E-2</v>
      </c>
      <c r="HY83" s="27">
        <f t="shared" si="40"/>
        <v>2.3847237895154635E-2</v>
      </c>
      <c r="HZ83" s="27">
        <f t="shared" si="41"/>
        <v>2.9756540319473893E-2</v>
      </c>
      <c r="IA83" s="27">
        <f t="shared" si="42"/>
        <v>3.7423640768613688E-2</v>
      </c>
      <c r="IB83" s="27">
        <f t="shared" si="43"/>
        <v>4.9430074991499838E-2</v>
      </c>
      <c r="IC83" s="27">
        <f t="shared" si="44"/>
        <v>4.55675441073536E-2</v>
      </c>
      <c r="ID83" s="27">
        <f t="shared" si="45"/>
        <v>2.029482767944589E-2</v>
      </c>
      <c r="IE83" s="27">
        <f t="shared" si="46"/>
        <v>1.4001432643773529E-2</v>
      </c>
      <c r="IF83" s="27">
        <f t="shared" si="47"/>
        <v>2.5785444406100651E-2</v>
      </c>
      <c r="IG83" s="27">
        <f t="shared" si="48"/>
        <v>1.1110377725043001E-2</v>
      </c>
      <c r="IH83" s="27"/>
      <c r="II83" s="27"/>
      <c r="IK83" s="27">
        <f t="shared" si="59"/>
        <v>2.7449831531746343E-3</v>
      </c>
      <c r="IL83" s="27">
        <f t="shared" si="59"/>
        <v>4.6590569031776984E-3</v>
      </c>
      <c r="IM83" s="27">
        <f t="shared" si="59"/>
        <v>1.8258023091447372E-2</v>
      </c>
      <c r="IN83" s="27">
        <f t="shared" si="59"/>
        <v>0.71884424213271569</v>
      </c>
      <c r="IO83" s="27">
        <f t="shared" si="59"/>
        <v>0.14507097913546496</v>
      </c>
      <c r="IP83" s="27">
        <f t="shared" si="59"/>
        <v>4.3906676400937913E-3</v>
      </c>
      <c r="IQ83" s="27">
        <f t="shared" si="59"/>
        <v>3.1459390391807639E-2</v>
      </c>
      <c r="IR83" s="27">
        <f t="shared" si="59"/>
        <v>5.2211982747599733E-3</v>
      </c>
      <c r="IS83" s="27">
        <f t="shared" si="58"/>
        <v>7.7736890498969471E-3</v>
      </c>
      <c r="IT83" s="27">
        <f t="shared" si="58"/>
        <v>1.7598801030561679E-2</v>
      </c>
      <c r="IU83" s="27">
        <f t="shared" si="58"/>
        <v>0.20230123754902854</v>
      </c>
      <c r="IV83" s="27">
        <f t="shared" si="58"/>
        <v>0.11448000924159792</v>
      </c>
      <c r="IW83" s="27">
        <f t="shared" si="58"/>
        <v>1.8538190713807006E-2</v>
      </c>
    </row>
    <row r="84" spans="1:257">
      <c r="A84" s="21">
        <v>82</v>
      </c>
      <c r="B84" s="19" t="s">
        <v>173</v>
      </c>
      <c r="C84" s="19">
        <v>13</v>
      </c>
      <c r="D84" s="19">
        <v>1</v>
      </c>
      <c r="E84" s="19">
        <v>6</v>
      </c>
      <c r="G84" s="23">
        <v>41218</v>
      </c>
      <c r="H84" s="24">
        <v>0.91158564814814813</v>
      </c>
      <c r="J84" s="25">
        <v>32.793999999999997</v>
      </c>
      <c r="K84" s="25">
        <v>-44.488999999999997</v>
      </c>
      <c r="L84" s="25">
        <v>10.454000000000001</v>
      </c>
      <c r="M84" s="26">
        <f t="shared" si="65"/>
        <v>56.109981895494187</v>
      </c>
      <c r="O84" s="26">
        <v>44.391304999999996</v>
      </c>
      <c r="P84" s="26">
        <v>7.0779171600000002</v>
      </c>
      <c r="Q84" s="26">
        <v>0.6690644899999999</v>
      </c>
      <c r="R84" s="26">
        <v>5.8462400000000008E-3</v>
      </c>
      <c r="S84" s="26">
        <v>0.12798656999999999</v>
      </c>
      <c r="T84" s="26">
        <v>34.065233500000005</v>
      </c>
      <c r="U84" s="26">
        <v>1.0161980099999999</v>
      </c>
      <c r="V84" s="26">
        <v>6.7541337100000005</v>
      </c>
      <c r="W84" s="26">
        <v>1.9071095999999998</v>
      </c>
      <c r="X84" s="26">
        <v>1.4369360199999999</v>
      </c>
      <c r="Y84" s="26">
        <v>3.6138299999999998E-2</v>
      </c>
      <c r="Z84" s="26">
        <v>0.57699999999999996</v>
      </c>
      <c r="AA84" s="26">
        <v>0.39699999999999996</v>
      </c>
      <c r="AB84" s="26">
        <f t="shared" si="49"/>
        <v>98.461868600000003</v>
      </c>
      <c r="AC84" s="26">
        <f t="shared" si="50"/>
        <v>0.24295871757621693</v>
      </c>
      <c r="AD84" s="26">
        <f t="shared" si="36"/>
        <v>8.9579527376936349E-2</v>
      </c>
      <c r="AE84" s="26">
        <f t="shared" si="37"/>
        <v>98.129330355046847</v>
      </c>
      <c r="AG84" s="25">
        <v>77.534000000000006</v>
      </c>
      <c r="AH84" s="25">
        <v>16.096</v>
      </c>
      <c r="AI84" s="25">
        <v>0.64349999999999996</v>
      </c>
      <c r="AJ84" s="25">
        <v>9.1000000000000004E-3</v>
      </c>
      <c r="AK84" s="25">
        <v>0.1522</v>
      </c>
      <c r="AL84" s="25">
        <v>45.606000000000002</v>
      </c>
      <c r="AM84" s="25">
        <v>2.9937</v>
      </c>
      <c r="AN84" s="25">
        <v>8.923</v>
      </c>
      <c r="AO84" s="25">
        <v>8.0069999999999997</v>
      </c>
      <c r="AP84" s="25">
        <v>8.8510000000000009</v>
      </c>
      <c r="AQ84" s="25">
        <v>0.25169999999999998</v>
      </c>
      <c r="AR84" s="25">
        <v>7.0410000000000004</v>
      </c>
      <c r="AS84" s="25">
        <v>20.435400000000001</v>
      </c>
      <c r="AU84" s="26">
        <v>41.813400000000001</v>
      </c>
      <c r="AV84" s="26">
        <v>5.8992000000000004</v>
      </c>
      <c r="AW84" s="26">
        <v>0.63549999999999995</v>
      </c>
      <c r="AX84" s="26">
        <v>5.4999999999999997E-3</v>
      </c>
      <c r="AY84" s="26">
        <v>0.12540000000000001</v>
      </c>
      <c r="AZ84" s="26">
        <v>32.156799999999997</v>
      </c>
      <c r="BA84" s="26">
        <v>0.98880000000000001</v>
      </c>
      <c r="BB84" s="26">
        <v>5.1120000000000001</v>
      </c>
      <c r="BC84" s="26">
        <v>1.9661999999999999</v>
      </c>
      <c r="BD84" s="26">
        <v>1.0328999999999999</v>
      </c>
      <c r="BE84" s="26">
        <v>3.7499999999999999E-2</v>
      </c>
      <c r="BF84" s="26">
        <v>0.6351</v>
      </c>
      <c r="BG84" s="26">
        <v>0.40870000000000001</v>
      </c>
      <c r="BI84" s="27">
        <f t="shared" si="61"/>
        <v>1.0616526041890875</v>
      </c>
      <c r="BJ84" s="27">
        <f t="shared" si="61"/>
        <v>1.1998096623270951</v>
      </c>
      <c r="BK84" s="27">
        <f t="shared" si="61"/>
        <v>1.0528158772619984</v>
      </c>
      <c r="BL84" s="27">
        <f t="shared" si="60"/>
        <v>1.0629527272727275</v>
      </c>
      <c r="BM84" s="27">
        <f t="shared" si="60"/>
        <v>1.0206265550239233</v>
      </c>
      <c r="BN84" s="27">
        <f t="shared" si="60"/>
        <v>1.0593477429346205</v>
      </c>
      <c r="BO84" s="27">
        <f t="shared" si="60"/>
        <v>1.0277083434466019</v>
      </c>
      <c r="BP84" s="27">
        <f t="shared" si="60"/>
        <v>1.3212311639280125</v>
      </c>
      <c r="BQ84" s="27">
        <f t="shared" si="60"/>
        <v>0.96994690265486716</v>
      </c>
      <c r="BR84" s="27">
        <f t="shared" si="51"/>
        <v>1.3911666376222287</v>
      </c>
      <c r="BS84" s="27">
        <f t="shared" si="51"/>
        <v>0.96368799999999999</v>
      </c>
      <c r="BT84" s="27">
        <f t="shared" si="51"/>
        <v>0.90851834356794203</v>
      </c>
      <c r="BU84" s="27">
        <f t="shared" si="51"/>
        <v>0.97137264497186193</v>
      </c>
      <c r="BW84" s="19">
        <v>434737.4</v>
      </c>
      <c r="BX84" s="19">
        <v>62197.5</v>
      </c>
      <c r="BY84" s="19">
        <v>12254</v>
      </c>
      <c r="BZ84" s="19">
        <v>23.3</v>
      </c>
      <c r="CA84" s="19">
        <v>232.7</v>
      </c>
      <c r="CB84" s="19">
        <v>57433.5</v>
      </c>
      <c r="CC84" s="19">
        <v>1462.8</v>
      </c>
      <c r="CD84" s="19">
        <v>40033.300000000003</v>
      </c>
      <c r="CE84" s="19">
        <v>45478.7</v>
      </c>
      <c r="CF84" s="19">
        <v>4431.5</v>
      </c>
      <c r="CG84" s="19">
        <v>748</v>
      </c>
      <c r="CH84" s="19">
        <v>219.4</v>
      </c>
      <c r="CI84" s="19">
        <v>7207.5</v>
      </c>
      <c r="CK84" s="19">
        <f t="shared" si="55"/>
        <v>437929.85714285716</v>
      </c>
      <c r="CL84" s="19">
        <f t="shared" si="55"/>
        <v>63494.215686274511</v>
      </c>
      <c r="CM84" s="19">
        <f t="shared" si="55"/>
        <v>18890.763829787233</v>
      </c>
      <c r="CN84" s="19">
        <f t="shared" si="52"/>
        <v>339.1</v>
      </c>
      <c r="CO84" s="19">
        <f t="shared" si="52"/>
        <v>443.05957446808509</v>
      </c>
      <c r="CP84" s="19">
        <f t="shared" si="52"/>
        <v>57759.891228070177</v>
      </c>
      <c r="CQ84" s="19">
        <f t="shared" si="52"/>
        <v>1663.9499999999998</v>
      </c>
      <c r="CR84" s="19">
        <f t="shared" si="52"/>
        <v>40716.5</v>
      </c>
      <c r="CS84" s="19">
        <f t="shared" si="52"/>
        <v>49333.399999999994</v>
      </c>
      <c r="CT84" s="19">
        <f t="shared" si="52"/>
        <v>4783.8999999999996</v>
      </c>
      <c r="CU84" s="19">
        <f t="shared" si="62"/>
        <v>2451.2095238095235</v>
      </c>
      <c r="CV84" s="19">
        <f t="shared" si="62"/>
        <v>369.36666666666667</v>
      </c>
      <c r="CW84" s="19">
        <f t="shared" si="62"/>
        <v>8297.9500000000007</v>
      </c>
      <c r="CY84" s="19">
        <v>3776.6</v>
      </c>
      <c r="CZ84" s="19">
        <v>1512.6</v>
      </c>
      <c r="DA84" s="19">
        <v>6921.5</v>
      </c>
      <c r="DB84" s="19">
        <v>312.5</v>
      </c>
      <c r="DC84" s="19">
        <v>199.5</v>
      </c>
      <c r="DD84" s="19">
        <v>305.89999999999998</v>
      </c>
      <c r="DE84" s="19">
        <v>216.1</v>
      </c>
      <c r="DF84" s="19">
        <v>801.2</v>
      </c>
      <c r="DG84" s="19">
        <v>3986</v>
      </c>
      <c r="DH84" s="19">
        <v>395.6</v>
      </c>
      <c r="DI84" s="19">
        <v>1825.1</v>
      </c>
      <c r="DJ84" s="19">
        <v>146.30000000000001</v>
      </c>
      <c r="DK84" s="19">
        <v>1180.2</v>
      </c>
      <c r="DM84" s="19">
        <v>2413.6</v>
      </c>
      <c r="DN84" s="19">
        <v>1033.9000000000001</v>
      </c>
      <c r="DO84" s="19">
        <v>6313.2</v>
      </c>
      <c r="DP84" s="19">
        <v>319.10000000000002</v>
      </c>
      <c r="DQ84" s="19">
        <v>222.7</v>
      </c>
      <c r="DR84" s="19">
        <v>342.4</v>
      </c>
      <c r="DS84" s="19">
        <v>186.2</v>
      </c>
      <c r="DT84" s="19">
        <v>565.20000000000005</v>
      </c>
      <c r="DU84" s="19">
        <v>3723.4</v>
      </c>
      <c r="DV84" s="19">
        <v>309.2</v>
      </c>
      <c r="DW84" s="19">
        <v>1592.4</v>
      </c>
      <c r="DX84" s="19">
        <v>152.9</v>
      </c>
      <c r="DY84" s="19">
        <v>1000.7</v>
      </c>
      <c r="EA84" s="19">
        <f t="shared" si="56"/>
        <v>3192.4571428571426</v>
      </c>
      <c r="EB84" s="19">
        <f t="shared" si="56"/>
        <v>1296.7156862745098</v>
      </c>
      <c r="EC84" s="19">
        <f t="shared" si="56"/>
        <v>6636.7638297872336</v>
      </c>
      <c r="ED84" s="19">
        <f t="shared" si="53"/>
        <v>315.8</v>
      </c>
      <c r="EE84" s="19">
        <f t="shared" si="53"/>
        <v>210.3595744680851</v>
      </c>
      <c r="EF84" s="19">
        <f t="shared" si="53"/>
        <v>326.39122807017543</v>
      </c>
      <c r="EG84" s="19">
        <f t="shared" si="53"/>
        <v>201.14999999999998</v>
      </c>
      <c r="EH84" s="19">
        <f t="shared" si="53"/>
        <v>683.2</v>
      </c>
      <c r="EI84" s="19">
        <f t="shared" si="53"/>
        <v>3854.7</v>
      </c>
      <c r="EJ84" s="19">
        <f t="shared" si="53"/>
        <v>352.4</v>
      </c>
      <c r="EK84" s="19">
        <f t="shared" si="63"/>
        <v>1703.2095238095237</v>
      </c>
      <c r="EL84" s="19">
        <f t="shared" si="63"/>
        <v>149.96666666666667</v>
      </c>
      <c r="EM84" s="19">
        <f t="shared" si="63"/>
        <v>1090.45</v>
      </c>
      <c r="EO84" s="26">
        <v>30.08</v>
      </c>
      <c r="EQ84" s="19">
        <v>10</v>
      </c>
      <c r="ER84" s="19">
        <v>30</v>
      </c>
      <c r="ES84" s="19">
        <v>20</v>
      </c>
      <c r="ET84" s="19">
        <v>50</v>
      </c>
      <c r="EU84" s="19">
        <v>30</v>
      </c>
      <c r="EV84" s="19">
        <v>30</v>
      </c>
      <c r="EW84" s="19">
        <v>30</v>
      </c>
      <c r="EX84" s="19">
        <v>30</v>
      </c>
      <c r="EY84" s="19">
        <v>20</v>
      </c>
      <c r="EZ84" s="19">
        <v>30</v>
      </c>
      <c r="FA84" s="19">
        <v>20</v>
      </c>
      <c r="FB84" s="19">
        <v>30</v>
      </c>
      <c r="FC84" s="19">
        <v>20</v>
      </c>
      <c r="FE84" s="25">
        <v>2.1</v>
      </c>
      <c r="FF84" s="25">
        <v>2.2999999999999998</v>
      </c>
      <c r="FG84" s="25">
        <v>2.2000000000000002</v>
      </c>
      <c r="FH84" s="25">
        <v>2.8</v>
      </c>
      <c r="FI84" s="25">
        <v>2.2000000000000002</v>
      </c>
      <c r="FJ84" s="25">
        <v>3.2</v>
      </c>
      <c r="FK84" s="25">
        <v>2.5</v>
      </c>
      <c r="FL84" s="25">
        <v>2.8</v>
      </c>
      <c r="FM84" s="25">
        <v>2.2000000000000002</v>
      </c>
      <c r="FN84" s="25">
        <v>2.8</v>
      </c>
      <c r="FO84" s="25">
        <v>2.2000000000000002</v>
      </c>
      <c r="FP84" s="25">
        <v>3.5</v>
      </c>
      <c r="FQ84" s="25">
        <v>2.2000000000000002</v>
      </c>
      <c r="FR84" s="25"/>
      <c r="FS84" s="25">
        <v>2.8</v>
      </c>
      <c r="FT84" s="25">
        <v>2.8</v>
      </c>
      <c r="FU84" s="25">
        <v>2.5</v>
      </c>
      <c r="FV84" s="25">
        <v>2.8</v>
      </c>
      <c r="FW84" s="25">
        <v>2.5</v>
      </c>
      <c r="FX84" s="25">
        <v>2.5</v>
      </c>
      <c r="FY84" s="25">
        <v>2.5</v>
      </c>
      <c r="FZ84" s="25">
        <v>2.8</v>
      </c>
      <c r="GA84" s="25">
        <v>2.2000000000000002</v>
      </c>
      <c r="GB84" s="25">
        <v>2.8</v>
      </c>
      <c r="GC84" s="25">
        <v>2</v>
      </c>
      <c r="GD84" s="25">
        <v>2.8</v>
      </c>
      <c r="GE84" s="25">
        <v>2.2000000000000002</v>
      </c>
      <c r="GG84" s="28">
        <v>560706</v>
      </c>
      <c r="GH84" s="28">
        <v>386426.8</v>
      </c>
      <c r="GI84" s="28">
        <v>1904278.9</v>
      </c>
      <c r="GJ84" s="28">
        <v>136666</v>
      </c>
      <c r="GK84" s="28">
        <v>151055.4</v>
      </c>
      <c r="GL84" s="28">
        <v>125939.4</v>
      </c>
      <c r="GM84" s="28">
        <v>48865.4</v>
      </c>
      <c r="GN84" s="28">
        <v>448639.5</v>
      </c>
      <c r="GO84" s="28">
        <v>568018.30000000005</v>
      </c>
      <c r="GP84" s="28">
        <v>50075.9</v>
      </c>
      <c r="GQ84" s="28">
        <v>296729</v>
      </c>
      <c r="GR84" s="28">
        <v>3095.5</v>
      </c>
      <c r="GS84" s="28">
        <v>35263.800000000003</v>
      </c>
      <c r="GU84" s="26">
        <v>25.21</v>
      </c>
      <c r="GV84" s="26">
        <v>19.399999999999999</v>
      </c>
      <c r="GW84" s="26">
        <v>59.19</v>
      </c>
      <c r="GX84" s="26">
        <v>41.39</v>
      </c>
      <c r="GY84" s="26">
        <v>56.02</v>
      </c>
      <c r="GZ84" s="26">
        <v>54.81</v>
      </c>
      <c r="HA84" s="26">
        <v>25.58</v>
      </c>
      <c r="HB84" s="26">
        <v>34.549999999999997</v>
      </c>
      <c r="HC84" s="26">
        <v>17.55</v>
      </c>
      <c r="HD84" s="26">
        <v>8.66</v>
      </c>
      <c r="HE84" s="26">
        <v>12.39</v>
      </c>
      <c r="HF84" s="26">
        <v>9.02</v>
      </c>
      <c r="HG84" s="26">
        <v>2</v>
      </c>
      <c r="HI84" s="27">
        <f t="shared" si="57"/>
        <v>2.0863153152216415E-2</v>
      </c>
      <c r="HJ84" s="27">
        <f t="shared" si="57"/>
        <v>9.6873711242571707E-3</v>
      </c>
      <c r="HK84" s="27">
        <f t="shared" si="57"/>
        <v>1.4582457889290756E-2</v>
      </c>
      <c r="HL84" s="27">
        <f t="shared" si="54"/>
        <v>1.9790979581579417E-2</v>
      </c>
      <c r="HM84" s="27">
        <f t="shared" si="54"/>
        <v>2.4518368276471712E-2</v>
      </c>
      <c r="HN84" s="27">
        <f t="shared" si="54"/>
        <v>3.7199977412712838E-2</v>
      </c>
      <c r="HO84" s="27">
        <f t="shared" si="54"/>
        <v>3.4077340366232799E-2</v>
      </c>
      <c r="HP84" s="27">
        <f t="shared" si="54"/>
        <v>1.1877908918035378E-2</v>
      </c>
      <c r="HQ84" s="27">
        <f t="shared" si="54"/>
        <v>1.0177482968893521E-2</v>
      </c>
      <c r="HR84" s="27">
        <f t="shared" si="54"/>
        <v>2.0170791567787991E-2</v>
      </c>
      <c r="HS84" s="27">
        <f t="shared" si="64"/>
        <v>9.0837284251722005E-3</v>
      </c>
      <c r="HT84" s="27">
        <f t="shared" si="64"/>
        <v>0.14479164694638591</v>
      </c>
      <c r="HU84" s="27">
        <f t="shared" si="64"/>
        <v>9.9511202007338921E-3</v>
      </c>
      <c r="HW84" s="27">
        <f t="shared" si="38"/>
        <v>4.463254353853658E-2</v>
      </c>
      <c r="HX84" s="27">
        <f t="shared" si="39"/>
        <v>1.8304287739283925E-2</v>
      </c>
      <c r="HY84" s="27">
        <f t="shared" si="40"/>
        <v>2.4330830988281628E-2</v>
      </c>
      <c r="HZ84" s="27">
        <f t="shared" si="41"/>
        <v>2.8926495756436476E-2</v>
      </c>
      <c r="IA84" s="27">
        <f t="shared" si="42"/>
        <v>3.606897157151754E-2</v>
      </c>
      <c r="IB84" s="27">
        <f t="shared" si="43"/>
        <v>4.7857770941455068E-2</v>
      </c>
      <c r="IC84" s="27">
        <f t="shared" si="44"/>
        <v>4.4000661880879789E-2</v>
      </c>
      <c r="ID84" s="27">
        <f t="shared" si="45"/>
        <v>1.969713635877807E-2</v>
      </c>
      <c r="IE84" s="27">
        <f t="shared" si="46"/>
        <v>1.4240334170075815E-2</v>
      </c>
      <c r="IF84" s="27">
        <f t="shared" si="47"/>
        <v>2.7189621909631177E-2</v>
      </c>
      <c r="IG84" s="27">
        <f t="shared" si="48"/>
        <v>1.0942259260962432E-2</v>
      </c>
      <c r="IH84" s="27"/>
      <c r="II84" s="27"/>
      <c r="IK84" s="27">
        <f t="shared" si="59"/>
        <v>2.7855669047491456E-3</v>
      </c>
      <c r="IL84" s="27">
        <f t="shared" si="59"/>
        <v>4.3080887289548425E-3</v>
      </c>
      <c r="IM84" s="27">
        <f t="shared" si="59"/>
        <v>1.6810188675224057E-2</v>
      </c>
      <c r="IN84" s="27">
        <f t="shared" si="59"/>
        <v>0.89558674256183113</v>
      </c>
      <c r="IO84" s="27">
        <f t="shared" si="59"/>
        <v>0.1156378483431425</v>
      </c>
      <c r="IP84" s="27">
        <f t="shared" si="59"/>
        <v>4.4174532783833311E-3</v>
      </c>
      <c r="IQ84" s="27">
        <f t="shared" si="59"/>
        <v>3.1078966336741537E-2</v>
      </c>
      <c r="IR84" s="27">
        <f t="shared" si="59"/>
        <v>5.3502941892787387E-3</v>
      </c>
      <c r="IS84" s="27">
        <f t="shared" si="58"/>
        <v>6.5380055144096194E-3</v>
      </c>
      <c r="IT84" s="27">
        <f t="shared" si="58"/>
        <v>1.7024520707484132E-2</v>
      </c>
      <c r="IU84" s="27">
        <f t="shared" si="58"/>
        <v>0.11109631112555368</v>
      </c>
      <c r="IV84" s="27">
        <f t="shared" si="58"/>
        <v>0.10934197969238443</v>
      </c>
      <c r="IW84" s="27">
        <f t="shared" si="58"/>
        <v>1.733234110732277E-2</v>
      </c>
    </row>
    <row r="85" spans="1:257">
      <c r="A85" s="21">
        <v>83</v>
      </c>
      <c r="B85" s="19" t="s">
        <v>173</v>
      </c>
      <c r="C85" s="19">
        <v>13</v>
      </c>
      <c r="D85" s="19">
        <v>1</v>
      </c>
      <c r="E85" s="19">
        <v>7</v>
      </c>
      <c r="G85" s="23">
        <v>41218</v>
      </c>
      <c r="H85" s="24">
        <v>0.91459490740740745</v>
      </c>
      <c r="J85" s="25">
        <v>32.801000000000002</v>
      </c>
      <c r="K85" s="25">
        <v>-44.481000000000002</v>
      </c>
      <c r="L85" s="25">
        <v>10.455</v>
      </c>
      <c r="M85" s="26">
        <f t="shared" si="65"/>
        <v>66.740127708228798</v>
      </c>
      <c r="O85" s="26">
        <v>44.136723539999998</v>
      </c>
      <c r="P85" s="26">
        <v>7.5937397399999993</v>
      </c>
      <c r="Q85" s="26">
        <v>0.74080955999999998</v>
      </c>
      <c r="R85" s="26">
        <v>0</v>
      </c>
      <c r="S85" s="26">
        <v>0.17800430999999997</v>
      </c>
      <c r="T85" s="26">
        <v>33.701154000000002</v>
      </c>
      <c r="U85" s="26">
        <v>1.03169277</v>
      </c>
      <c r="V85" s="26">
        <v>6.6463461599999993</v>
      </c>
      <c r="W85" s="26">
        <v>1.9700735999999999</v>
      </c>
      <c r="X85" s="26">
        <v>1.5636451999999998</v>
      </c>
      <c r="Y85" s="26">
        <v>4.8184400000000002E-2</v>
      </c>
      <c r="Z85" s="26">
        <v>0.51100000000000001</v>
      </c>
      <c r="AA85" s="26">
        <v>0.43</v>
      </c>
      <c r="AB85" s="26">
        <f t="shared" si="49"/>
        <v>98.551373279999993</v>
      </c>
      <c r="AC85" s="26">
        <f t="shared" si="50"/>
        <v>0.215167945721745</v>
      </c>
      <c r="AD85" s="26">
        <f t="shared" si="36"/>
        <v>9.7025684564439871E-2</v>
      </c>
      <c r="AE85" s="26">
        <f t="shared" si="37"/>
        <v>98.239179649713805</v>
      </c>
      <c r="AG85" s="25">
        <v>77.010999999999996</v>
      </c>
      <c r="AH85" s="25">
        <v>17.297000000000001</v>
      </c>
      <c r="AI85" s="25">
        <v>0.71179999999999999</v>
      </c>
      <c r="AJ85" s="25">
        <v>-5.0000000000000001E-3</v>
      </c>
      <c r="AK85" s="25">
        <v>0.21240000000000001</v>
      </c>
      <c r="AL85" s="25">
        <v>45.106000000000002</v>
      </c>
      <c r="AM85" s="25">
        <v>3.0390000000000001</v>
      </c>
      <c r="AN85" s="25">
        <v>8.7940000000000005</v>
      </c>
      <c r="AO85" s="25">
        <v>8.2710000000000008</v>
      </c>
      <c r="AP85" s="25">
        <v>9.657</v>
      </c>
      <c r="AQ85" s="25">
        <v>0.33839999999999998</v>
      </c>
      <c r="AR85" s="25">
        <v>6.2134999999999998</v>
      </c>
      <c r="AS85" s="25">
        <v>22.1143</v>
      </c>
      <c r="AU85" s="26">
        <v>41.531300000000002</v>
      </c>
      <c r="AV85" s="26">
        <v>6.3394000000000004</v>
      </c>
      <c r="AW85" s="26">
        <v>0.70289999999999997</v>
      </c>
      <c r="AX85" s="26">
        <v>-3.0000000000000001E-3</v>
      </c>
      <c r="AY85" s="26">
        <v>0.17499999999999999</v>
      </c>
      <c r="AZ85" s="26">
        <v>31.804200000000002</v>
      </c>
      <c r="BA85" s="26">
        <v>1.0038</v>
      </c>
      <c r="BB85" s="26">
        <v>5.0381</v>
      </c>
      <c r="BC85" s="26">
        <v>2.0310000000000001</v>
      </c>
      <c r="BD85" s="26">
        <v>1.127</v>
      </c>
      <c r="BE85" s="26">
        <v>5.0500000000000003E-2</v>
      </c>
      <c r="BF85" s="26">
        <v>0.5605</v>
      </c>
      <c r="BG85" s="26">
        <v>0.44230000000000003</v>
      </c>
      <c r="BI85" s="27">
        <f t="shared" si="61"/>
        <v>1.0627339750982994</v>
      </c>
      <c r="BJ85" s="27">
        <f t="shared" si="61"/>
        <v>1.1978641101681546</v>
      </c>
      <c r="BK85" s="27">
        <f t="shared" si="61"/>
        <v>1.0539330772513871</v>
      </c>
      <c r="BL85" s="27">
        <f t="shared" si="60"/>
        <v>0</v>
      </c>
      <c r="BM85" s="27">
        <f t="shared" si="60"/>
        <v>1.0171674857142856</v>
      </c>
      <c r="BN85" s="27">
        <f t="shared" si="60"/>
        <v>1.0596447638991078</v>
      </c>
      <c r="BO85" s="27">
        <f t="shared" si="60"/>
        <v>1.0277871787208608</v>
      </c>
      <c r="BP85" s="27">
        <f t="shared" si="60"/>
        <v>1.3192167999841209</v>
      </c>
      <c r="BQ85" s="27">
        <f t="shared" si="60"/>
        <v>0.97000177252584918</v>
      </c>
      <c r="BR85" s="27">
        <f t="shared" si="51"/>
        <v>1.3874402839396627</v>
      </c>
      <c r="BS85" s="27">
        <f t="shared" si="51"/>
        <v>0.95414653465346533</v>
      </c>
      <c r="BT85" s="27">
        <f t="shared" si="51"/>
        <v>0.91168599464763611</v>
      </c>
      <c r="BU85" s="27">
        <f t="shared" si="51"/>
        <v>0.97219082070992535</v>
      </c>
      <c r="BW85" s="19">
        <v>431801.9</v>
      </c>
      <c r="BX85" s="19">
        <v>66841.8</v>
      </c>
      <c r="BY85" s="19">
        <v>13557.2</v>
      </c>
      <c r="BZ85" s="19">
        <v>6.7</v>
      </c>
      <c r="CA85" s="19">
        <v>322.5</v>
      </c>
      <c r="CB85" s="19">
        <v>56805.2</v>
      </c>
      <c r="CC85" s="19">
        <v>1486</v>
      </c>
      <c r="CD85" s="19">
        <v>39454.800000000003</v>
      </c>
      <c r="CE85" s="19">
        <v>46984.7</v>
      </c>
      <c r="CF85" s="19">
        <v>4837.1000000000004</v>
      </c>
      <c r="CG85" s="19">
        <v>1004</v>
      </c>
      <c r="CH85" s="19">
        <v>192.8</v>
      </c>
      <c r="CI85" s="19">
        <v>7799.2</v>
      </c>
      <c r="CK85" s="19">
        <f t="shared" si="55"/>
        <v>435103.55714285717</v>
      </c>
      <c r="CL85" s="19">
        <f t="shared" si="55"/>
        <v>68220.55098039216</v>
      </c>
      <c r="CM85" s="19">
        <f t="shared" si="55"/>
        <v>19850.46595744681</v>
      </c>
      <c r="CN85" s="19">
        <f t="shared" si="52"/>
        <v>342.45</v>
      </c>
      <c r="CO85" s="19">
        <f t="shared" si="52"/>
        <v>539.12765957446811</v>
      </c>
      <c r="CP85" s="19">
        <f t="shared" si="52"/>
        <v>57143.07192982456</v>
      </c>
      <c r="CQ85" s="19">
        <f t="shared" si="52"/>
        <v>1718.7</v>
      </c>
      <c r="CR85" s="19">
        <f t="shared" si="52"/>
        <v>40119.700000000004</v>
      </c>
      <c r="CS85" s="19">
        <f t="shared" si="52"/>
        <v>50897.599999999999</v>
      </c>
      <c r="CT85" s="19">
        <f t="shared" si="52"/>
        <v>5152.9000000000005</v>
      </c>
      <c r="CU85" s="19">
        <f t="shared" si="62"/>
        <v>2629.638095238095</v>
      </c>
      <c r="CV85" s="19">
        <f t="shared" si="62"/>
        <v>341.25555555555559</v>
      </c>
      <c r="CW85" s="19">
        <f t="shared" si="62"/>
        <v>8774.9</v>
      </c>
      <c r="CY85" s="19">
        <v>4022.6</v>
      </c>
      <c r="CZ85" s="19">
        <v>1569.2</v>
      </c>
      <c r="DA85" s="19">
        <v>6781.9</v>
      </c>
      <c r="DB85" s="19">
        <v>352.4</v>
      </c>
      <c r="DC85" s="19">
        <v>249.3</v>
      </c>
      <c r="DD85" s="19">
        <v>349.1</v>
      </c>
      <c r="DE85" s="19">
        <v>262.60000000000002</v>
      </c>
      <c r="DF85" s="19">
        <v>768</v>
      </c>
      <c r="DG85" s="19">
        <v>4035.9</v>
      </c>
      <c r="DH85" s="19">
        <v>345.7</v>
      </c>
      <c r="DI85" s="19">
        <v>1662.2</v>
      </c>
      <c r="DJ85" s="19">
        <v>142.9</v>
      </c>
      <c r="DK85" s="19">
        <v>1077.0999999999999</v>
      </c>
      <c r="DM85" s="19">
        <v>2340.4</v>
      </c>
      <c r="DN85" s="19">
        <v>1146.9000000000001</v>
      </c>
      <c r="DO85" s="19">
        <v>5738</v>
      </c>
      <c r="DP85" s="19">
        <v>319.10000000000002</v>
      </c>
      <c r="DQ85" s="19">
        <v>179.5</v>
      </c>
      <c r="DR85" s="19">
        <v>329.1</v>
      </c>
      <c r="DS85" s="19">
        <v>202.8</v>
      </c>
      <c r="DT85" s="19">
        <v>561.79999999999995</v>
      </c>
      <c r="DU85" s="19">
        <v>3789.9</v>
      </c>
      <c r="DV85" s="19">
        <v>285.89999999999998</v>
      </c>
      <c r="DW85" s="19">
        <v>1592.4</v>
      </c>
      <c r="DX85" s="19">
        <v>152.9</v>
      </c>
      <c r="DY85" s="19">
        <v>874.3</v>
      </c>
      <c r="EA85" s="19">
        <f t="shared" si="56"/>
        <v>3301.6571428571428</v>
      </c>
      <c r="EB85" s="19">
        <f t="shared" si="56"/>
        <v>1378.7509803921569</v>
      </c>
      <c r="EC85" s="19">
        <f t="shared" si="56"/>
        <v>6293.265957446808</v>
      </c>
      <c r="ED85" s="19">
        <f t="shared" si="53"/>
        <v>335.75</v>
      </c>
      <c r="EE85" s="19">
        <f t="shared" si="53"/>
        <v>216.62765957446808</v>
      </c>
      <c r="EF85" s="19">
        <f t="shared" si="53"/>
        <v>337.87192982456145</v>
      </c>
      <c r="EG85" s="19">
        <f t="shared" si="53"/>
        <v>232.70000000000002</v>
      </c>
      <c r="EH85" s="19">
        <f t="shared" si="53"/>
        <v>664.9</v>
      </c>
      <c r="EI85" s="19">
        <f t="shared" si="53"/>
        <v>3912.9</v>
      </c>
      <c r="EJ85" s="19">
        <f t="shared" si="53"/>
        <v>315.79999999999995</v>
      </c>
      <c r="EK85" s="19">
        <f t="shared" si="63"/>
        <v>1625.6380952380953</v>
      </c>
      <c r="EL85" s="19">
        <f t="shared" si="63"/>
        <v>148.45555555555555</v>
      </c>
      <c r="EM85" s="19">
        <f t="shared" si="63"/>
        <v>975.69999999999993</v>
      </c>
      <c r="EO85" s="26">
        <v>30.08</v>
      </c>
      <c r="EQ85" s="19">
        <v>10</v>
      </c>
      <c r="ER85" s="19">
        <v>30</v>
      </c>
      <c r="ES85" s="19">
        <v>20</v>
      </c>
      <c r="ET85" s="19">
        <v>50</v>
      </c>
      <c r="EU85" s="19">
        <v>30</v>
      </c>
      <c r="EV85" s="19">
        <v>30</v>
      </c>
      <c r="EW85" s="19">
        <v>30</v>
      </c>
      <c r="EX85" s="19">
        <v>30</v>
      </c>
      <c r="EY85" s="19">
        <v>20</v>
      </c>
      <c r="EZ85" s="19">
        <v>30</v>
      </c>
      <c r="FA85" s="19">
        <v>20</v>
      </c>
      <c r="FB85" s="19">
        <v>30</v>
      </c>
      <c r="FC85" s="19">
        <v>20</v>
      </c>
      <c r="FE85" s="25">
        <v>2.1</v>
      </c>
      <c r="FF85" s="25">
        <v>2.2999999999999998</v>
      </c>
      <c r="FG85" s="25">
        <v>2.2000000000000002</v>
      </c>
      <c r="FH85" s="25">
        <v>2.8</v>
      </c>
      <c r="FI85" s="25">
        <v>2.2000000000000002</v>
      </c>
      <c r="FJ85" s="25">
        <v>3.2</v>
      </c>
      <c r="FK85" s="25">
        <v>2.5</v>
      </c>
      <c r="FL85" s="25">
        <v>2.8</v>
      </c>
      <c r="FM85" s="25">
        <v>2.2000000000000002</v>
      </c>
      <c r="FN85" s="25">
        <v>2.8</v>
      </c>
      <c r="FO85" s="25">
        <v>2.2000000000000002</v>
      </c>
      <c r="FP85" s="25">
        <v>3.5</v>
      </c>
      <c r="FQ85" s="25">
        <v>2.2000000000000002</v>
      </c>
      <c r="FR85" s="25"/>
      <c r="FS85" s="25">
        <v>2.8</v>
      </c>
      <c r="FT85" s="25">
        <v>2.8</v>
      </c>
      <c r="FU85" s="25">
        <v>2.5</v>
      </c>
      <c r="FV85" s="25">
        <v>2.8</v>
      </c>
      <c r="FW85" s="25">
        <v>2.5</v>
      </c>
      <c r="FX85" s="25">
        <v>2.5</v>
      </c>
      <c r="FY85" s="25">
        <v>2.5</v>
      </c>
      <c r="FZ85" s="25">
        <v>2.8</v>
      </c>
      <c r="GA85" s="25">
        <v>2.2000000000000002</v>
      </c>
      <c r="GB85" s="25">
        <v>2.8</v>
      </c>
      <c r="GC85" s="25">
        <v>2</v>
      </c>
      <c r="GD85" s="25">
        <v>2.8</v>
      </c>
      <c r="GE85" s="25">
        <v>2.2000000000000002</v>
      </c>
      <c r="GG85" s="28">
        <v>560706</v>
      </c>
      <c r="GH85" s="28">
        <v>386426.8</v>
      </c>
      <c r="GI85" s="28">
        <v>1904278.9</v>
      </c>
      <c r="GJ85" s="28">
        <v>136666</v>
      </c>
      <c r="GK85" s="28">
        <v>151055.4</v>
      </c>
      <c r="GL85" s="28">
        <v>125939.4</v>
      </c>
      <c r="GM85" s="28">
        <v>48865.4</v>
      </c>
      <c r="GN85" s="28">
        <v>448639.5</v>
      </c>
      <c r="GO85" s="28">
        <v>568018.30000000005</v>
      </c>
      <c r="GP85" s="28">
        <v>50075.9</v>
      </c>
      <c r="GQ85" s="28">
        <v>296729</v>
      </c>
      <c r="GR85" s="28">
        <v>3095.5</v>
      </c>
      <c r="GS85" s="28">
        <v>35263.800000000003</v>
      </c>
      <c r="GU85" s="26">
        <v>25.21</v>
      </c>
      <c r="GV85" s="26">
        <v>19.399999999999999</v>
      </c>
      <c r="GW85" s="26">
        <v>59.19</v>
      </c>
      <c r="GX85" s="26">
        <v>41.39</v>
      </c>
      <c r="GY85" s="26">
        <v>56.02</v>
      </c>
      <c r="GZ85" s="26">
        <v>54.81</v>
      </c>
      <c r="HA85" s="26">
        <v>25.58</v>
      </c>
      <c r="HB85" s="26">
        <v>34.549999999999997</v>
      </c>
      <c r="HC85" s="26">
        <v>17.55</v>
      </c>
      <c r="HD85" s="26">
        <v>8.66</v>
      </c>
      <c r="HE85" s="26">
        <v>12.39</v>
      </c>
      <c r="HF85" s="26">
        <v>9.02</v>
      </c>
      <c r="HG85" s="26">
        <v>2</v>
      </c>
      <c r="HI85" s="27">
        <f t="shared" si="57"/>
        <v>2.1238582609344091E-2</v>
      </c>
      <c r="HJ85" s="27">
        <f t="shared" si="57"/>
        <v>9.9729047394350664E-3</v>
      </c>
      <c r="HK85" s="27">
        <f t="shared" si="57"/>
        <v>1.4215141959786627E-2</v>
      </c>
      <c r="HL85" s="27">
        <f t="shared" si="54"/>
        <v>0</v>
      </c>
      <c r="HM85" s="27">
        <f t="shared" si="54"/>
        <v>2.4796648258061993E-2</v>
      </c>
      <c r="HN85" s="27">
        <f t="shared" si="54"/>
        <v>3.7859183555816939E-2</v>
      </c>
      <c r="HO85" s="27">
        <f t="shared" si="54"/>
        <v>3.6655333786750822E-2</v>
      </c>
      <c r="HP85" s="27">
        <f t="shared" si="54"/>
        <v>1.1699884994435026E-2</v>
      </c>
      <c r="HQ85" s="27">
        <f t="shared" si="54"/>
        <v>1.0254607311561663E-2</v>
      </c>
      <c r="HR85" s="27">
        <f t="shared" si="54"/>
        <v>1.904347501937436E-2</v>
      </c>
      <c r="HS85" s="27">
        <f t="shared" si="64"/>
        <v>8.786596103213383E-3</v>
      </c>
      <c r="HT85" s="27">
        <f t="shared" si="64"/>
        <v>0.14456259945813543</v>
      </c>
      <c r="HU85" s="27">
        <f t="shared" si="64"/>
        <v>9.4209108351509131E-3</v>
      </c>
      <c r="HW85" s="27">
        <f t="shared" si="38"/>
        <v>4.5435699776169812E-2</v>
      </c>
      <c r="HX85" s="27">
        <f t="shared" si="39"/>
        <v>1.8843803505162557E-2</v>
      </c>
      <c r="HY85" s="27">
        <f t="shared" si="40"/>
        <v>2.371796435990399E-2</v>
      </c>
      <c r="HZ85" s="27">
        <f t="shared" si="41"/>
        <v>0</v>
      </c>
      <c r="IA85" s="27">
        <f t="shared" si="42"/>
        <v>3.6478349252434997E-2</v>
      </c>
      <c r="IB85" s="27">
        <f t="shared" si="43"/>
        <v>4.8705839644558491E-2</v>
      </c>
      <c r="IC85" s="27">
        <f t="shared" si="44"/>
        <v>4.7329366985452662E-2</v>
      </c>
      <c r="ID85" s="27">
        <f t="shared" si="45"/>
        <v>1.9401919286271604E-2</v>
      </c>
      <c r="IE85" s="27">
        <f t="shared" si="46"/>
        <v>1.4348246550337078E-2</v>
      </c>
      <c r="IF85" s="27">
        <f t="shared" si="47"/>
        <v>2.5670033021866056E-2</v>
      </c>
      <c r="IG85" s="27">
        <f t="shared" si="48"/>
        <v>1.058433366593084E-2</v>
      </c>
      <c r="IH85" s="27"/>
      <c r="II85" s="27"/>
      <c r="IK85" s="27">
        <f t="shared" si="59"/>
        <v>2.7958533677590745E-3</v>
      </c>
      <c r="IL85" s="27">
        <f t="shared" si="59"/>
        <v>4.1548443813435908E-3</v>
      </c>
      <c r="IM85" s="27">
        <f t="shared" si="59"/>
        <v>1.5376584316745419E-2</v>
      </c>
      <c r="IN85" s="27">
        <f t="shared" si="59"/>
        <v>3.1694227568759024</v>
      </c>
      <c r="IO85" s="27">
        <f t="shared" si="59"/>
        <v>8.9734891898196542E-2</v>
      </c>
      <c r="IP85" s="27">
        <f t="shared" si="59"/>
        <v>4.4429794942380954E-3</v>
      </c>
      <c r="IQ85" s="27">
        <f t="shared" si="59"/>
        <v>3.1293547438227494E-2</v>
      </c>
      <c r="IR85" s="27">
        <f t="shared" si="59"/>
        <v>5.3882621150999396E-3</v>
      </c>
      <c r="IS85" s="27">
        <f t="shared" si="58"/>
        <v>6.4242363429309057E-3</v>
      </c>
      <c r="IT85" s="27">
        <f t="shared" si="58"/>
        <v>1.6093757037155342E-2</v>
      </c>
      <c r="IU85" s="27">
        <f t="shared" si="58"/>
        <v>8.3767634201363239E-2</v>
      </c>
      <c r="IV85" s="27">
        <f t="shared" si="58"/>
        <v>0.12082683682381651</v>
      </c>
      <c r="IW85" s="27">
        <f t="shared" si="58"/>
        <v>1.6323440448609658E-2</v>
      </c>
    </row>
    <row r="86" spans="1:257">
      <c r="A86" s="21">
        <v>84</v>
      </c>
      <c r="B86" s="19" t="s">
        <v>173</v>
      </c>
      <c r="C86" s="19">
        <v>13</v>
      </c>
      <c r="D86" s="19">
        <v>1</v>
      </c>
      <c r="E86" s="19">
        <v>8</v>
      </c>
      <c r="G86" s="23">
        <v>41218</v>
      </c>
      <c r="H86" s="24">
        <v>0.9176157407407407</v>
      </c>
      <c r="J86" s="25">
        <v>32.807000000000002</v>
      </c>
      <c r="K86" s="25">
        <v>-44.473999999999997</v>
      </c>
      <c r="L86" s="25">
        <v>10.454000000000001</v>
      </c>
      <c r="M86" s="26">
        <f t="shared" si="65"/>
        <v>75.959672165525632</v>
      </c>
      <c r="O86" s="26">
        <v>44.059707299999999</v>
      </c>
      <c r="P86" s="26">
        <v>7.7864646599999991</v>
      </c>
      <c r="Q86" s="26">
        <v>0.77584784999999989</v>
      </c>
      <c r="R86" s="26">
        <v>2.4846520000000004E-2</v>
      </c>
      <c r="S86" s="26">
        <v>0.15005321999999999</v>
      </c>
      <c r="T86" s="26">
        <v>33.834950000000006</v>
      </c>
      <c r="U86" s="26">
        <v>1.05364368</v>
      </c>
      <c r="V86" s="26">
        <v>6.4805191599999992</v>
      </c>
      <c r="W86" s="26">
        <v>1.9686743999999996</v>
      </c>
      <c r="X86" s="26">
        <v>1.5771249000000001</v>
      </c>
      <c r="Y86" s="26">
        <v>3.9752129999999997E-2</v>
      </c>
      <c r="Z86" s="26">
        <v>0.60199999999999998</v>
      </c>
      <c r="AA86" s="26">
        <v>0.44</v>
      </c>
      <c r="AB86" s="26">
        <f t="shared" si="49"/>
        <v>98.793583819999995</v>
      </c>
      <c r="AC86" s="26">
        <f t="shared" si="50"/>
        <v>0.25348552509685024</v>
      </c>
      <c r="AD86" s="26">
        <f t="shared" si="36"/>
        <v>9.9282095833380338E-2</v>
      </c>
      <c r="AE86" s="26">
        <f t="shared" si="37"/>
        <v>98.440816199069772</v>
      </c>
      <c r="AG86" s="25">
        <v>76.850999999999999</v>
      </c>
      <c r="AH86" s="25">
        <v>17.747</v>
      </c>
      <c r="AI86" s="25">
        <v>0.74690000000000001</v>
      </c>
      <c r="AJ86" s="25">
        <v>3.95E-2</v>
      </c>
      <c r="AK86" s="25">
        <v>0.17879999999999999</v>
      </c>
      <c r="AL86" s="25">
        <v>45.305</v>
      </c>
      <c r="AM86" s="25">
        <v>3.1048</v>
      </c>
      <c r="AN86" s="25">
        <v>8.5670000000000002</v>
      </c>
      <c r="AO86" s="25">
        <v>8.266</v>
      </c>
      <c r="AP86" s="25">
        <v>9.7319999999999993</v>
      </c>
      <c r="AQ86" s="25">
        <v>0.27800000000000002</v>
      </c>
      <c r="AR86" s="25">
        <v>7.3433000000000002</v>
      </c>
      <c r="AS86" s="25">
        <v>22.6709</v>
      </c>
      <c r="AU86" s="26">
        <v>41.445</v>
      </c>
      <c r="AV86" s="26">
        <v>6.5042999999999997</v>
      </c>
      <c r="AW86" s="26">
        <v>0.73760000000000003</v>
      </c>
      <c r="AX86" s="26">
        <v>2.3900000000000001E-2</v>
      </c>
      <c r="AY86" s="26">
        <v>0.14729999999999999</v>
      </c>
      <c r="AZ86" s="26">
        <v>31.944600000000001</v>
      </c>
      <c r="BA86" s="26">
        <v>1.0255000000000001</v>
      </c>
      <c r="BB86" s="26">
        <v>4.9080000000000004</v>
      </c>
      <c r="BC86" s="26">
        <v>2.0297999999999998</v>
      </c>
      <c r="BD86" s="26">
        <v>1.1356999999999999</v>
      </c>
      <c r="BE86" s="26">
        <v>4.1500000000000002E-2</v>
      </c>
      <c r="BF86" s="26">
        <v>0.66239999999999999</v>
      </c>
      <c r="BG86" s="26">
        <v>0.45340000000000003</v>
      </c>
      <c r="BI86" s="27">
        <f t="shared" si="61"/>
        <v>1.0630886065870431</v>
      </c>
      <c r="BJ86" s="27">
        <f t="shared" si="61"/>
        <v>1.1971256953092568</v>
      </c>
      <c r="BK86" s="27">
        <f t="shared" si="61"/>
        <v>1.0518544604121474</v>
      </c>
      <c r="BL86" s="27">
        <f t="shared" si="60"/>
        <v>1.0396033472803348</v>
      </c>
      <c r="BM86" s="27">
        <f t="shared" si="60"/>
        <v>1.0186912423625254</v>
      </c>
      <c r="BN86" s="27">
        <f t="shared" si="60"/>
        <v>1.0591758857522087</v>
      </c>
      <c r="BO86" s="27">
        <f t="shared" si="60"/>
        <v>1.0274438615309605</v>
      </c>
      <c r="BP86" s="27">
        <f t="shared" si="60"/>
        <v>1.3203991768541155</v>
      </c>
      <c r="BQ86" s="27">
        <f t="shared" si="60"/>
        <v>0.96988590008867859</v>
      </c>
      <c r="BR86" s="27">
        <f t="shared" si="51"/>
        <v>1.3886809016465618</v>
      </c>
      <c r="BS86" s="27">
        <f t="shared" si="51"/>
        <v>0.95788265060240951</v>
      </c>
      <c r="BT86" s="27">
        <f t="shared" si="51"/>
        <v>0.90881642512077299</v>
      </c>
      <c r="BU86" s="27">
        <f t="shared" si="51"/>
        <v>0.97044552271724738</v>
      </c>
      <c r="BW86" s="19">
        <v>430907.6</v>
      </c>
      <c r="BX86" s="19">
        <v>68580.5</v>
      </c>
      <c r="BY86" s="19">
        <v>14222.1</v>
      </c>
      <c r="BZ86" s="19">
        <v>66.5</v>
      </c>
      <c r="CA86" s="19">
        <v>272.60000000000002</v>
      </c>
      <c r="CB86" s="19">
        <v>57057.9</v>
      </c>
      <c r="CC86" s="19">
        <v>1516</v>
      </c>
      <c r="CD86" s="19">
        <v>38434.199999999997</v>
      </c>
      <c r="CE86" s="19">
        <v>46951.5</v>
      </c>
      <c r="CF86" s="19">
        <v>4873.7</v>
      </c>
      <c r="CG86" s="19">
        <v>824.5</v>
      </c>
      <c r="CH86" s="19">
        <v>226.1</v>
      </c>
      <c r="CI86" s="19">
        <v>7995.4</v>
      </c>
      <c r="CK86" s="19">
        <f t="shared" si="55"/>
        <v>434113.3571428571</v>
      </c>
      <c r="CL86" s="19">
        <f t="shared" si="55"/>
        <v>69879.670588235298</v>
      </c>
      <c r="CM86" s="19">
        <f t="shared" si="55"/>
        <v>20576.359574468086</v>
      </c>
      <c r="CN86" s="19">
        <f t="shared" si="52"/>
        <v>380.65</v>
      </c>
      <c r="CO86" s="19">
        <f t="shared" si="52"/>
        <v>483.38085106382982</v>
      </c>
      <c r="CP86" s="19">
        <f t="shared" si="52"/>
        <v>57438.019298245614</v>
      </c>
      <c r="CQ86" s="19">
        <f t="shared" si="52"/>
        <v>1735.4</v>
      </c>
      <c r="CR86" s="19">
        <f t="shared" si="52"/>
        <v>39153.949999999997</v>
      </c>
      <c r="CS86" s="19">
        <f t="shared" si="52"/>
        <v>50934.2</v>
      </c>
      <c r="CT86" s="19">
        <f t="shared" si="52"/>
        <v>5212.75</v>
      </c>
      <c r="CU86" s="19">
        <f t="shared" si="62"/>
        <v>2538.0523809523811</v>
      </c>
      <c r="CV86" s="19">
        <f t="shared" si="62"/>
        <v>351.34444444444443</v>
      </c>
      <c r="CW86" s="19">
        <f t="shared" si="62"/>
        <v>9034.2999999999993</v>
      </c>
      <c r="CY86" s="19">
        <v>3750</v>
      </c>
      <c r="CZ86" s="19">
        <v>1446.1</v>
      </c>
      <c r="DA86" s="19">
        <v>6688.8</v>
      </c>
      <c r="DB86" s="19">
        <v>342.4</v>
      </c>
      <c r="DC86" s="19">
        <v>206.1</v>
      </c>
      <c r="DD86" s="19">
        <v>415.6</v>
      </c>
      <c r="DE86" s="19">
        <v>216.1</v>
      </c>
      <c r="DF86" s="19">
        <v>837.8</v>
      </c>
      <c r="DG86" s="19">
        <v>4225.3999999999996</v>
      </c>
      <c r="DH86" s="19">
        <v>359</v>
      </c>
      <c r="DI86" s="19">
        <v>1901.6</v>
      </c>
      <c r="DJ86" s="19">
        <v>136.30000000000001</v>
      </c>
      <c r="DK86" s="19">
        <v>1127</v>
      </c>
      <c r="DM86" s="19">
        <v>2480.1</v>
      </c>
      <c r="DN86" s="19">
        <v>1120.3</v>
      </c>
      <c r="DO86" s="19">
        <v>5974.1</v>
      </c>
      <c r="DP86" s="19">
        <v>285.89999999999998</v>
      </c>
      <c r="DQ86" s="19">
        <v>216.1</v>
      </c>
      <c r="DR86" s="19">
        <v>352.4</v>
      </c>
      <c r="DS86" s="19">
        <v>222.7</v>
      </c>
      <c r="DT86" s="19">
        <v>601.70000000000005</v>
      </c>
      <c r="DU86" s="19">
        <v>3740</v>
      </c>
      <c r="DV86" s="19">
        <v>319.10000000000002</v>
      </c>
      <c r="DW86" s="19">
        <v>1542.6</v>
      </c>
      <c r="DX86" s="19">
        <v>116.4</v>
      </c>
      <c r="DY86" s="19">
        <v>950.8</v>
      </c>
      <c r="EA86" s="19">
        <f t="shared" si="56"/>
        <v>3205.7571428571428</v>
      </c>
      <c r="EB86" s="19">
        <f t="shared" si="56"/>
        <v>1299.170588235294</v>
      </c>
      <c r="EC86" s="19">
        <f t="shared" si="56"/>
        <v>6354.2595744680857</v>
      </c>
      <c r="ED86" s="19">
        <f t="shared" si="53"/>
        <v>314.14999999999998</v>
      </c>
      <c r="EE86" s="19">
        <f t="shared" si="53"/>
        <v>210.78085106382977</v>
      </c>
      <c r="EF86" s="19">
        <f t="shared" si="53"/>
        <v>380.119298245614</v>
      </c>
      <c r="EG86" s="19">
        <f t="shared" si="53"/>
        <v>219.39999999999998</v>
      </c>
      <c r="EH86" s="19">
        <f t="shared" si="53"/>
        <v>719.75</v>
      </c>
      <c r="EI86" s="19">
        <f t="shared" si="53"/>
        <v>3982.7</v>
      </c>
      <c r="EJ86" s="19">
        <f t="shared" si="53"/>
        <v>339.05</v>
      </c>
      <c r="EK86" s="19">
        <f t="shared" si="63"/>
        <v>1713.5523809523809</v>
      </c>
      <c r="EL86" s="19">
        <f t="shared" si="63"/>
        <v>125.24444444444445</v>
      </c>
      <c r="EM86" s="19">
        <f t="shared" si="63"/>
        <v>1038.9000000000001</v>
      </c>
      <c r="EO86" s="26">
        <v>30.08</v>
      </c>
      <c r="EQ86" s="19">
        <v>10</v>
      </c>
      <c r="ER86" s="19">
        <v>30</v>
      </c>
      <c r="ES86" s="19">
        <v>20</v>
      </c>
      <c r="ET86" s="19">
        <v>50</v>
      </c>
      <c r="EU86" s="19">
        <v>30</v>
      </c>
      <c r="EV86" s="19">
        <v>30</v>
      </c>
      <c r="EW86" s="19">
        <v>30</v>
      </c>
      <c r="EX86" s="19">
        <v>30</v>
      </c>
      <c r="EY86" s="19">
        <v>20</v>
      </c>
      <c r="EZ86" s="19">
        <v>30</v>
      </c>
      <c r="FA86" s="19">
        <v>20</v>
      </c>
      <c r="FB86" s="19">
        <v>30</v>
      </c>
      <c r="FC86" s="19">
        <v>20</v>
      </c>
      <c r="FE86" s="25">
        <v>2.1</v>
      </c>
      <c r="FF86" s="25">
        <v>2.2999999999999998</v>
      </c>
      <c r="FG86" s="25">
        <v>2.2000000000000002</v>
      </c>
      <c r="FH86" s="25">
        <v>2.8</v>
      </c>
      <c r="FI86" s="25">
        <v>2.2000000000000002</v>
      </c>
      <c r="FJ86" s="25">
        <v>3.2</v>
      </c>
      <c r="FK86" s="25">
        <v>2.5</v>
      </c>
      <c r="FL86" s="25">
        <v>2.8</v>
      </c>
      <c r="FM86" s="25">
        <v>2.2000000000000002</v>
      </c>
      <c r="FN86" s="25">
        <v>2.8</v>
      </c>
      <c r="FO86" s="25">
        <v>2.2000000000000002</v>
      </c>
      <c r="FP86" s="25">
        <v>3.5</v>
      </c>
      <c r="FQ86" s="25">
        <v>2.2000000000000002</v>
      </c>
      <c r="FR86" s="25"/>
      <c r="FS86" s="25">
        <v>2.8</v>
      </c>
      <c r="FT86" s="25">
        <v>2.8</v>
      </c>
      <c r="FU86" s="25">
        <v>2.5</v>
      </c>
      <c r="FV86" s="25">
        <v>2.8</v>
      </c>
      <c r="FW86" s="25">
        <v>2.5</v>
      </c>
      <c r="FX86" s="25">
        <v>2.5</v>
      </c>
      <c r="FY86" s="25">
        <v>2.5</v>
      </c>
      <c r="FZ86" s="25">
        <v>2.8</v>
      </c>
      <c r="GA86" s="25">
        <v>2.2000000000000002</v>
      </c>
      <c r="GB86" s="25">
        <v>2.8</v>
      </c>
      <c r="GC86" s="25">
        <v>2</v>
      </c>
      <c r="GD86" s="25">
        <v>2.8</v>
      </c>
      <c r="GE86" s="25">
        <v>2.2000000000000002</v>
      </c>
      <c r="GG86" s="28">
        <v>560706</v>
      </c>
      <c r="GH86" s="28">
        <v>386426.8</v>
      </c>
      <c r="GI86" s="28">
        <v>1904278.9</v>
      </c>
      <c r="GJ86" s="28">
        <v>136666</v>
      </c>
      <c r="GK86" s="28">
        <v>151055.4</v>
      </c>
      <c r="GL86" s="28">
        <v>125939.4</v>
      </c>
      <c r="GM86" s="28">
        <v>48865.4</v>
      </c>
      <c r="GN86" s="28">
        <v>448639.5</v>
      </c>
      <c r="GO86" s="28">
        <v>568018.30000000005</v>
      </c>
      <c r="GP86" s="28">
        <v>50075.9</v>
      </c>
      <c r="GQ86" s="28">
        <v>296729</v>
      </c>
      <c r="GR86" s="28">
        <v>3095.5</v>
      </c>
      <c r="GS86" s="28">
        <v>35263.800000000003</v>
      </c>
      <c r="GU86" s="26">
        <v>25.21</v>
      </c>
      <c r="GV86" s="26">
        <v>19.399999999999999</v>
      </c>
      <c r="GW86" s="26">
        <v>59.19</v>
      </c>
      <c r="GX86" s="26">
        <v>41.39</v>
      </c>
      <c r="GY86" s="26">
        <v>56.02</v>
      </c>
      <c r="GZ86" s="26">
        <v>54.81</v>
      </c>
      <c r="HA86" s="26">
        <v>25.58</v>
      </c>
      <c r="HB86" s="26">
        <v>34.549999999999997</v>
      </c>
      <c r="HC86" s="26">
        <v>17.55</v>
      </c>
      <c r="HD86" s="26">
        <v>8.66</v>
      </c>
      <c r="HE86" s="26">
        <v>12.39</v>
      </c>
      <c r="HF86" s="26">
        <v>9.02</v>
      </c>
      <c r="HG86" s="26">
        <v>2</v>
      </c>
      <c r="HI86" s="27">
        <f t="shared" si="57"/>
        <v>2.0934845102107739E-2</v>
      </c>
      <c r="HJ86" s="27">
        <f t="shared" si="57"/>
        <v>9.6748456092998914E-3</v>
      </c>
      <c r="HK86" s="27">
        <f t="shared" si="57"/>
        <v>1.4255690314193067E-2</v>
      </c>
      <c r="HL86" s="27">
        <f t="shared" si="54"/>
        <v>1.9305607774225367E-2</v>
      </c>
      <c r="HM86" s="27">
        <f t="shared" si="54"/>
        <v>2.449636857772693E-2</v>
      </c>
      <c r="HN86" s="27">
        <f t="shared" si="54"/>
        <v>4.0138666067658493E-2</v>
      </c>
      <c r="HO86" s="27">
        <f t="shared" si="54"/>
        <v>3.5580512933570313E-2</v>
      </c>
      <c r="HP86" s="27">
        <f t="shared" si="54"/>
        <v>1.2183816085104934E-2</v>
      </c>
      <c r="HQ86" s="27">
        <f t="shared" si="54"/>
        <v>1.0344430226155591E-2</v>
      </c>
      <c r="HR86" s="27">
        <f t="shared" si="54"/>
        <v>1.9749685076365181E-2</v>
      </c>
      <c r="HS86" s="27">
        <f t="shared" si="64"/>
        <v>9.0563803101338328E-3</v>
      </c>
      <c r="HT86" s="27">
        <f t="shared" si="64"/>
        <v>0.13236337773438034</v>
      </c>
      <c r="HU86" s="27">
        <f t="shared" si="64"/>
        <v>9.7037870762814362E-3</v>
      </c>
      <c r="HW86" s="27">
        <f t="shared" si="38"/>
        <v>4.4785914126939087E-2</v>
      </c>
      <c r="HX86" s="27">
        <f t="shared" si="39"/>
        <v>1.8280620778772145E-2</v>
      </c>
      <c r="HY86" s="27">
        <f t="shared" si="40"/>
        <v>2.3785619289231133E-2</v>
      </c>
      <c r="HZ86" s="27">
        <f t="shared" si="41"/>
        <v>2.8217076322807795E-2</v>
      </c>
      <c r="IA86" s="27">
        <f t="shared" si="42"/>
        <v>3.6036607814694088E-2</v>
      </c>
      <c r="IB86" s="27">
        <f t="shared" si="43"/>
        <v>5.1638393896042648E-2</v>
      </c>
      <c r="IC86" s="27">
        <f t="shared" si="44"/>
        <v>4.5941558299825984E-2</v>
      </c>
      <c r="ID86" s="27">
        <f t="shared" si="45"/>
        <v>2.0204422213929513E-2</v>
      </c>
      <c r="IE86" s="27">
        <f t="shared" si="46"/>
        <v>1.4473926772436902E-2</v>
      </c>
      <c r="IF86" s="27">
        <f t="shared" si="47"/>
        <v>2.6621982992387969E-2</v>
      </c>
      <c r="IG86" s="27">
        <f t="shared" si="48"/>
        <v>1.0909315721587215E-2</v>
      </c>
      <c r="IH86" s="27"/>
      <c r="II86" s="27"/>
      <c r="IK86" s="27">
        <f t="shared" si="59"/>
        <v>2.7981832983738257E-3</v>
      </c>
      <c r="IL86" s="27">
        <f t="shared" si="59"/>
        <v>4.0952014110751944E-3</v>
      </c>
      <c r="IM86" s="27">
        <f t="shared" si="59"/>
        <v>1.4876663076907227E-2</v>
      </c>
      <c r="IN86" s="27">
        <f t="shared" si="59"/>
        <v>0.3232096667634316</v>
      </c>
      <c r="IO86" s="27">
        <f t="shared" si="59"/>
        <v>0.10174309154093872</v>
      </c>
      <c r="IP86" s="27">
        <f t="shared" si="59"/>
        <v>4.4362572904802864E-3</v>
      </c>
      <c r="IQ86" s="27">
        <f t="shared" si="59"/>
        <v>3.070099285417225E-2</v>
      </c>
      <c r="IR86" s="27">
        <f t="shared" si="59"/>
        <v>5.469226122499663E-3</v>
      </c>
      <c r="IS86" s="27">
        <f t="shared" si="58"/>
        <v>6.435015858267658E-3</v>
      </c>
      <c r="IT86" s="27">
        <f t="shared" si="58"/>
        <v>1.609379889731925E-2</v>
      </c>
      <c r="IU86" s="27">
        <f t="shared" si="58"/>
        <v>0.10196047936509652</v>
      </c>
      <c r="IV86" s="27">
        <f t="shared" si="58"/>
        <v>0.10164168377404603</v>
      </c>
      <c r="IW86" s="27">
        <f t="shared" si="58"/>
        <v>1.6184139707456763E-2</v>
      </c>
    </row>
    <row r="87" spans="1:257">
      <c r="A87" s="21">
        <v>85</v>
      </c>
      <c r="B87" s="19" t="s">
        <v>173</v>
      </c>
      <c r="C87" s="19">
        <v>13</v>
      </c>
      <c r="D87" s="19">
        <v>1</v>
      </c>
      <c r="E87" s="19">
        <v>9</v>
      </c>
      <c r="G87" s="23">
        <v>41218</v>
      </c>
      <c r="H87" s="24">
        <v>0.92063657407407407</v>
      </c>
      <c r="J87" s="25">
        <v>32.814</v>
      </c>
      <c r="K87" s="25">
        <v>-44.466000000000001</v>
      </c>
      <c r="L87" s="25">
        <v>10.454000000000001</v>
      </c>
      <c r="M87" s="26">
        <f t="shared" si="65"/>
        <v>86.589817978255553</v>
      </c>
      <c r="O87" s="26">
        <v>42.339677940000001</v>
      </c>
      <c r="P87" s="26">
        <v>8.25882966</v>
      </c>
      <c r="Q87" s="26">
        <v>0.77751633999999992</v>
      </c>
      <c r="R87" s="26">
        <v>1.607716E-2</v>
      </c>
      <c r="S87" s="26">
        <v>0.16035099</v>
      </c>
      <c r="T87" s="26">
        <v>34.889879999999998</v>
      </c>
      <c r="U87" s="26">
        <v>1.0420226100000001</v>
      </c>
      <c r="V87" s="26">
        <v>6.2334369299999999</v>
      </c>
      <c r="W87" s="26">
        <v>1.8483431999999997</v>
      </c>
      <c r="X87" s="26">
        <v>1.58251678</v>
      </c>
      <c r="Y87" s="26">
        <v>3.4933689999999996E-2</v>
      </c>
      <c r="Z87" s="26">
        <v>0.38400000000000001</v>
      </c>
      <c r="AA87" s="26">
        <v>0.42599999999999999</v>
      </c>
      <c r="AB87" s="26">
        <f t="shared" si="49"/>
        <v>97.993585300000021</v>
      </c>
      <c r="AC87" s="26">
        <f t="shared" si="50"/>
        <v>0.16169176351692774</v>
      </c>
      <c r="AD87" s="26">
        <f t="shared" si="36"/>
        <v>9.6123120056863687E-2</v>
      </c>
      <c r="AE87" s="26">
        <f t="shared" si="37"/>
        <v>97.735770416426234</v>
      </c>
      <c r="AG87" s="25">
        <v>73.561000000000007</v>
      </c>
      <c r="AH87" s="25">
        <v>18.760999999999999</v>
      </c>
      <c r="AI87" s="25">
        <v>0.74870000000000003</v>
      </c>
      <c r="AJ87" s="25">
        <v>2.7199999999999998E-2</v>
      </c>
      <c r="AK87" s="25">
        <v>0.1908</v>
      </c>
      <c r="AL87" s="25">
        <v>46.774000000000001</v>
      </c>
      <c r="AM87" s="25">
        <v>3.0745</v>
      </c>
      <c r="AN87" s="25">
        <v>8.1859999999999999</v>
      </c>
      <c r="AO87" s="25">
        <v>7.7729999999999997</v>
      </c>
      <c r="AP87" s="25">
        <v>9.6869999999999994</v>
      </c>
      <c r="AQ87" s="25">
        <v>0.2465</v>
      </c>
      <c r="AR87" s="25">
        <v>4.6971999999999996</v>
      </c>
      <c r="AS87" s="25">
        <v>22.0029</v>
      </c>
      <c r="AU87" s="26">
        <v>39.6708</v>
      </c>
      <c r="AV87" s="26">
        <v>6.8758999999999997</v>
      </c>
      <c r="AW87" s="26">
        <v>0.73929999999999996</v>
      </c>
      <c r="AX87" s="26">
        <v>1.6500000000000001E-2</v>
      </c>
      <c r="AY87" s="26">
        <v>0.15720000000000001</v>
      </c>
      <c r="AZ87" s="26">
        <v>32.980400000000003</v>
      </c>
      <c r="BA87" s="26">
        <v>1.0155000000000001</v>
      </c>
      <c r="BB87" s="26">
        <v>4.6898</v>
      </c>
      <c r="BC87" s="26">
        <v>1.9087000000000001</v>
      </c>
      <c r="BD87" s="26">
        <v>1.1305000000000001</v>
      </c>
      <c r="BE87" s="26">
        <v>3.6799999999999999E-2</v>
      </c>
      <c r="BF87" s="26">
        <v>0.42370000000000002</v>
      </c>
      <c r="BG87" s="26">
        <v>0.44009999999999999</v>
      </c>
      <c r="BI87" s="27">
        <f t="shared" si="61"/>
        <v>1.067275626909465</v>
      </c>
      <c r="BJ87" s="27">
        <f t="shared" si="61"/>
        <v>1.2011270757282684</v>
      </c>
      <c r="BK87" s="27">
        <f t="shared" si="61"/>
        <v>1.0516926011091572</v>
      </c>
      <c r="BL87" s="27">
        <f t="shared" si="60"/>
        <v>0.97437333333333331</v>
      </c>
      <c r="BM87" s="27">
        <f t="shared" si="60"/>
        <v>1.020044465648855</v>
      </c>
      <c r="BN87" s="27">
        <f t="shared" si="60"/>
        <v>1.0578974178603047</v>
      </c>
      <c r="BO87" s="27">
        <f t="shared" si="60"/>
        <v>1.0261177843426883</v>
      </c>
      <c r="BP87" s="27">
        <f t="shared" si="60"/>
        <v>1.3291477099236642</v>
      </c>
      <c r="BQ87" s="27">
        <f t="shared" si="60"/>
        <v>0.96837805836433155</v>
      </c>
      <c r="BR87" s="27">
        <f t="shared" si="51"/>
        <v>1.3998379301194162</v>
      </c>
      <c r="BS87" s="27">
        <f t="shared" si="51"/>
        <v>0.94928505434782595</v>
      </c>
      <c r="BT87" s="27">
        <f t="shared" si="51"/>
        <v>0.9063016285107387</v>
      </c>
      <c r="BU87" s="27">
        <f t="shared" si="51"/>
        <v>0.9679618268575324</v>
      </c>
      <c r="BW87" s="19">
        <v>412461</v>
      </c>
      <c r="BX87" s="19">
        <v>72497.5</v>
      </c>
      <c r="BY87" s="19">
        <v>14257.7</v>
      </c>
      <c r="BZ87" s="19">
        <v>49.8</v>
      </c>
      <c r="CA87" s="19">
        <v>292.3</v>
      </c>
      <c r="CB87" s="19">
        <v>58907.3</v>
      </c>
      <c r="CC87" s="19">
        <v>1501.2</v>
      </c>
      <c r="CD87" s="19">
        <v>36725.300000000003</v>
      </c>
      <c r="CE87" s="19">
        <v>44148.1</v>
      </c>
      <c r="CF87" s="19">
        <v>4852.2</v>
      </c>
      <c r="CG87" s="19">
        <v>730.7</v>
      </c>
      <c r="CH87" s="19">
        <v>146.1</v>
      </c>
      <c r="CI87" s="19">
        <v>7758.2</v>
      </c>
      <c r="CK87" s="19">
        <f t="shared" si="55"/>
        <v>415834.3142857143</v>
      </c>
      <c r="CL87" s="19">
        <f t="shared" si="55"/>
        <v>73829.864705882355</v>
      </c>
      <c r="CM87" s="19">
        <f t="shared" si="55"/>
        <v>20638.148936170212</v>
      </c>
      <c r="CN87" s="19">
        <f t="shared" si="52"/>
        <v>383.59999999999997</v>
      </c>
      <c r="CO87" s="19">
        <f t="shared" si="52"/>
        <v>517.04042553191493</v>
      </c>
      <c r="CP87" s="19">
        <f t="shared" si="52"/>
        <v>59269.114035087725</v>
      </c>
      <c r="CQ87" s="19">
        <f t="shared" si="52"/>
        <v>1727</v>
      </c>
      <c r="CR87" s="19">
        <f t="shared" si="52"/>
        <v>37427.75</v>
      </c>
      <c r="CS87" s="19">
        <f t="shared" si="52"/>
        <v>48098.6</v>
      </c>
      <c r="CT87" s="19">
        <f t="shared" si="52"/>
        <v>5186</v>
      </c>
      <c r="CU87" s="19">
        <f t="shared" si="62"/>
        <v>2521.9428571428571</v>
      </c>
      <c r="CV87" s="19">
        <f t="shared" si="62"/>
        <v>285.23333333333335</v>
      </c>
      <c r="CW87" s="19">
        <f t="shared" si="62"/>
        <v>8857.5</v>
      </c>
      <c r="CY87" s="19">
        <v>4085</v>
      </c>
      <c r="CZ87" s="19">
        <v>1521.1</v>
      </c>
      <c r="DA87" s="19">
        <v>6509.5</v>
      </c>
      <c r="DB87" s="19">
        <v>391.9</v>
      </c>
      <c r="DC87" s="19">
        <v>209.2</v>
      </c>
      <c r="DD87" s="19">
        <v>378.6</v>
      </c>
      <c r="DE87" s="19">
        <v>242.4</v>
      </c>
      <c r="DF87" s="19">
        <v>843.6</v>
      </c>
      <c r="DG87" s="19">
        <v>4181.3</v>
      </c>
      <c r="DH87" s="19">
        <v>375.3</v>
      </c>
      <c r="DI87" s="19">
        <v>1986.1</v>
      </c>
      <c r="DJ87" s="19">
        <v>142.80000000000001</v>
      </c>
      <c r="DK87" s="19">
        <v>1129.2</v>
      </c>
      <c r="DM87" s="19">
        <v>2424.4</v>
      </c>
      <c r="DN87" s="19">
        <v>1102.5999999999999</v>
      </c>
      <c r="DO87" s="19">
        <v>6233.8</v>
      </c>
      <c r="DP87" s="19">
        <v>275.7</v>
      </c>
      <c r="DQ87" s="19">
        <v>242.4</v>
      </c>
      <c r="DR87" s="19">
        <v>348.7</v>
      </c>
      <c r="DS87" s="19">
        <v>209.2</v>
      </c>
      <c r="DT87" s="19">
        <v>561.29999999999995</v>
      </c>
      <c r="DU87" s="19">
        <v>3719.7</v>
      </c>
      <c r="DV87" s="19">
        <v>292.3</v>
      </c>
      <c r="DW87" s="19">
        <v>1614.1</v>
      </c>
      <c r="DX87" s="19">
        <v>136.19999999999999</v>
      </c>
      <c r="DY87" s="19">
        <v>1069.4000000000001</v>
      </c>
      <c r="EA87" s="19">
        <f t="shared" si="56"/>
        <v>3373.3142857142857</v>
      </c>
      <c r="EB87" s="19">
        <f t="shared" si="56"/>
        <v>1332.3647058823528</v>
      </c>
      <c r="EC87" s="19">
        <f t="shared" si="56"/>
        <v>6380.4489361702126</v>
      </c>
      <c r="ED87" s="19">
        <f t="shared" si="53"/>
        <v>333.79999999999995</v>
      </c>
      <c r="EE87" s="19">
        <f t="shared" si="53"/>
        <v>224.74042553191489</v>
      </c>
      <c r="EF87" s="19">
        <f t="shared" si="53"/>
        <v>361.81403508771928</v>
      </c>
      <c r="EG87" s="19">
        <f t="shared" si="53"/>
        <v>225.8</v>
      </c>
      <c r="EH87" s="19">
        <f t="shared" si="53"/>
        <v>702.45</v>
      </c>
      <c r="EI87" s="19">
        <f t="shared" si="53"/>
        <v>3950.5</v>
      </c>
      <c r="EJ87" s="19">
        <f t="shared" si="53"/>
        <v>333.8</v>
      </c>
      <c r="EK87" s="19">
        <f t="shared" si="63"/>
        <v>1791.242857142857</v>
      </c>
      <c r="EL87" s="19">
        <f t="shared" si="63"/>
        <v>139.13333333333333</v>
      </c>
      <c r="EM87" s="19">
        <f t="shared" si="63"/>
        <v>1099.3000000000002</v>
      </c>
      <c r="EO87" s="26">
        <v>30.11</v>
      </c>
      <c r="EQ87" s="19">
        <v>10</v>
      </c>
      <c r="ER87" s="19">
        <v>30</v>
      </c>
      <c r="ES87" s="19">
        <v>20</v>
      </c>
      <c r="ET87" s="19">
        <v>50</v>
      </c>
      <c r="EU87" s="19">
        <v>30</v>
      </c>
      <c r="EV87" s="19">
        <v>30</v>
      </c>
      <c r="EW87" s="19">
        <v>30</v>
      </c>
      <c r="EX87" s="19">
        <v>30</v>
      </c>
      <c r="EY87" s="19">
        <v>20</v>
      </c>
      <c r="EZ87" s="19">
        <v>30</v>
      </c>
      <c r="FA87" s="19">
        <v>20</v>
      </c>
      <c r="FB87" s="19">
        <v>30</v>
      </c>
      <c r="FC87" s="19">
        <v>20</v>
      </c>
      <c r="FE87" s="25">
        <v>2.1</v>
      </c>
      <c r="FF87" s="25">
        <v>2.2999999999999998</v>
      </c>
      <c r="FG87" s="25">
        <v>2.2000000000000002</v>
      </c>
      <c r="FH87" s="25">
        <v>2.8</v>
      </c>
      <c r="FI87" s="25">
        <v>2.2000000000000002</v>
      </c>
      <c r="FJ87" s="25">
        <v>3.2</v>
      </c>
      <c r="FK87" s="25">
        <v>2.5</v>
      </c>
      <c r="FL87" s="25">
        <v>2.8</v>
      </c>
      <c r="FM87" s="25">
        <v>2.2000000000000002</v>
      </c>
      <c r="FN87" s="25">
        <v>2.8</v>
      </c>
      <c r="FO87" s="25">
        <v>2.2000000000000002</v>
      </c>
      <c r="FP87" s="25">
        <v>3.5</v>
      </c>
      <c r="FQ87" s="25">
        <v>2.2000000000000002</v>
      </c>
      <c r="FR87" s="25"/>
      <c r="FS87" s="25">
        <v>2.8</v>
      </c>
      <c r="FT87" s="25">
        <v>2.8</v>
      </c>
      <c r="FU87" s="25">
        <v>2.5</v>
      </c>
      <c r="FV87" s="25">
        <v>2.8</v>
      </c>
      <c r="FW87" s="25">
        <v>2.5</v>
      </c>
      <c r="FX87" s="25">
        <v>2.5</v>
      </c>
      <c r="FY87" s="25">
        <v>2.5</v>
      </c>
      <c r="FZ87" s="25">
        <v>2.8</v>
      </c>
      <c r="GA87" s="25">
        <v>2.2000000000000002</v>
      </c>
      <c r="GB87" s="25">
        <v>2.8</v>
      </c>
      <c r="GC87" s="25">
        <v>2</v>
      </c>
      <c r="GD87" s="25">
        <v>2.8</v>
      </c>
      <c r="GE87" s="25">
        <v>2.2000000000000002</v>
      </c>
      <c r="GG87" s="28">
        <v>560706</v>
      </c>
      <c r="GH87" s="28">
        <v>386426.8</v>
      </c>
      <c r="GI87" s="28">
        <v>1904278.9</v>
      </c>
      <c r="GJ87" s="28">
        <v>136666</v>
      </c>
      <c r="GK87" s="28">
        <v>151055.4</v>
      </c>
      <c r="GL87" s="28">
        <v>125939.4</v>
      </c>
      <c r="GM87" s="28">
        <v>48865.4</v>
      </c>
      <c r="GN87" s="28">
        <v>448639.5</v>
      </c>
      <c r="GO87" s="28">
        <v>568018.30000000005</v>
      </c>
      <c r="GP87" s="28">
        <v>50075.9</v>
      </c>
      <c r="GQ87" s="28">
        <v>296729</v>
      </c>
      <c r="GR87" s="28">
        <v>3095.5</v>
      </c>
      <c r="GS87" s="28">
        <v>35263.800000000003</v>
      </c>
      <c r="GU87" s="26">
        <v>25.21</v>
      </c>
      <c r="GV87" s="26">
        <v>19.399999999999999</v>
      </c>
      <c r="GW87" s="26">
        <v>59.19</v>
      </c>
      <c r="GX87" s="26">
        <v>41.39</v>
      </c>
      <c r="GY87" s="26">
        <v>56.02</v>
      </c>
      <c r="GZ87" s="26">
        <v>54.81</v>
      </c>
      <c r="HA87" s="26">
        <v>25.58</v>
      </c>
      <c r="HB87" s="26">
        <v>34.549999999999997</v>
      </c>
      <c r="HC87" s="26">
        <v>17.55</v>
      </c>
      <c r="HD87" s="26">
        <v>8.66</v>
      </c>
      <c r="HE87" s="26">
        <v>12.39</v>
      </c>
      <c r="HF87" s="26">
        <v>9.02</v>
      </c>
      <c r="HG87" s="26">
        <v>2</v>
      </c>
      <c r="HI87" s="27">
        <f t="shared" si="57"/>
        <v>2.1548820894745628E-2</v>
      </c>
      <c r="HJ87" s="27">
        <f t="shared" si="57"/>
        <v>9.8255134752879194E-3</v>
      </c>
      <c r="HK87" s="27">
        <f t="shared" si="57"/>
        <v>1.4275722550596923E-2</v>
      </c>
      <c r="HL87" s="27">
        <f t="shared" si="54"/>
        <v>1.8642294798986596E-2</v>
      </c>
      <c r="HM87" s="27">
        <f t="shared" si="54"/>
        <v>2.5315516935166964E-2</v>
      </c>
      <c r="HN87" s="27">
        <f t="shared" si="54"/>
        <v>3.9093512364212268E-2</v>
      </c>
      <c r="HO87" s="27">
        <f t="shared" si="54"/>
        <v>3.6031182298747251E-2</v>
      </c>
      <c r="HP87" s="27">
        <f t="shared" si="54"/>
        <v>1.2110212029152672E-2</v>
      </c>
      <c r="HQ87" s="27">
        <f t="shared" si="54"/>
        <v>1.0281385509204093E-2</v>
      </c>
      <c r="HR87" s="27">
        <f t="shared" si="54"/>
        <v>1.9743779818415842E-2</v>
      </c>
      <c r="HS87" s="27">
        <f t="shared" si="64"/>
        <v>9.1717259481935778E-3</v>
      </c>
      <c r="HT87" s="27">
        <f t="shared" si="64"/>
        <v>0.1390542708085423</v>
      </c>
      <c r="HU87" s="27">
        <f t="shared" si="64"/>
        <v>9.9513753496337475E-3</v>
      </c>
      <c r="HW87" s="27">
        <f t="shared" si="38"/>
        <v>4.6099392540129319E-2</v>
      </c>
      <c r="HX87" s="27">
        <f t="shared" si="39"/>
        <v>1.8565307711556522E-2</v>
      </c>
      <c r="HY87" s="27">
        <f t="shared" si="40"/>
        <v>2.3819043075670968E-2</v>
      </c>
      <c r="HZ87" s="27">
        <f t="shared" si="41"/>
        <v>2.724757807819881E-2</v>
      </c>
      <c r="IA87" s="27">
        <f t="shared" si="42"/>
        <v>3.724165696332412E-2</v>
      </c>
      <c r="IB87" s="27">
        <f t="shared" si="43"/>
        <v>5.0293803656559083E-2</v>
      </c>
      <c r="IC87" s="27">
        <f t="shared" si="44"/>
        <v>4.6523462584142444E-2</v>
      </c>
      <c r="ID87" s="27">
        <f t="shared" si="45"/>
        <v>2.0082364607943878E-2</v>
      </c>
      <c r="IE87" s="27">
        <f t="shared" si="46"/>
        <v>1.4385714604478366E-2</v>
      </c>
      <c r="IF87" s="27">
        <f t="shared" si="47"/>
        <v>2.6614022881829999E-2</v>
      </c>
      <c r="IG87" s="27">
        <f t="shared" si="48"/>
        <v>1.1048261077193982E-2</v>
      </c>
      <c r="IH87" s="27"/>
      <c r="II87" s="27"/>
      <c r="IK87" s="27">
        <f t="shared" si="59"/>
        <v>2.860726377616776E-3</v>
      </c>
      <c r="IL87" s="27">
        <f t="shared" si="59"/>
        <v>3.9788795380364395E-3</v>
      </c>
      <c r="IM87" s="27">
        <f t="shared" si="59"/>
        <v>1.4856330620068751E-2</v>
      </c>
      <c r="IN87" s="27">
        <f t="shared" si="59"/>
        <v>0.43833985888839239</v>
      </c>
      <c r="IO87" s="27">
        <f t="shared" si="59"/>
        <v>9.8037671666329762E-2</v>
      </c>
      <c r="IP87" s="27">
        <f t="shared" si="59"/>
        <v>4.3616484835553564E-3</v>
      </c>
      <c r="IQ87" s="27">
        <f t="shared" si="59"/>
        <v>3.09723616977533E-2</v>
      </c>
      <c r="IR87" s="27">
        <f t="shared" si="59"/>
        <v>5.5943957380900416E-3</v>
      </c>
      <c r="IS87" s="27">
        <f t="shared" si="58"/>
        <v>6.6592331272543603E-3</v>
      </c>
      <c r="IT87" s="27">
        <f t="shared" si="58"/>
        <v>1.6110424073009093E-2</v>
      </c>
      <c r="IU87" s="27">
        <f t="shared" si="58"/>
        <v>0.11582160959761675</v>
      </c>
      <c r="IV87" s="27">
        <f t="shared" si="58"/>
        <v>0.14835575929638434</v>
      </c>
      <c r="IW87" s="27">
        <f t="shared" si="58"/>
        <v>1.6574046198800461E-2</v>
      </c>
    </row>
    <row r="88" spans="1:257">
      <c r="A88" s="21">
        <v>86</v>
      </c>
      <c r="B88" s="19" t="s">
        <v>173</v>
      </c>
      <c r="C88" s="19">
        <v>13</v>
      </c>
      <c r="D88" s="19">
        <v>1</v>
      </c>
      <c r="E88" s="19">
        <v>10</v>
      </c>
      <c r="G88" s="23">
        <v>41218</v>
      </c>
      <c r="H88" s="24">
        <v>0.92365740740740743</v>
      </c>
      <c r="J88" s="25">
        <v>32.820999999999998</v>
      </c>
      <c r="K88" s="25">
        <v>-44.457999999999998</v>
      </c>
      <c r="L88" s="25">
        <v>10.454000000000001</v>
      </c>
      <c r="M88" s="26">
        <f t="shared" si="65"/>
        <v>97.219963790990832</v>
      </c>
      <c r="O88" s="26">
        <v>42.776103299999995</v>
      </c>
      <c r="P88" s="26">
        <v>8.4931226999999989</v>
      </c>
      <c r="Q88" s="26">
        <v>0.8425874499999999</v>
      </c>
      <c r="R88" s="26">
        <v>1.7538720000000001E-2</v>
      </c>
      <c r="S88" s="26">
        <v>0.19124429999999998</v>
      </c>
      <c r="T88" s="26">
        <v>33.541628000000003</v>
      </c>
      <c r="U88" s="26">
        <v>1.0187804699999998</v>
      </c>
      <c r="V88" s="26">
        <v>6.1952967199999991</v>
      </c>
      <c r="W88" s="26">
        <v>2.2079375999999997</v>
      </c>
      <c r="X88" s="26">
        <v>1.7294455099999999</v>
      </c>
      <c r="Y88" s="26">
        <v>5.1798230000000001E-2</v>
      </c>
      <c r="Z88" s="26">
        <v>0.63300000000000001</v>
      </c>
      <c r="AA88" s="26">
        <v>0.46699999999999997</v>
      </c>
      <c r="AB88" s="26">
        <f t="shared" si="49"/>
        <v>98.165482999999995</v>
      </c>
      <c r="AC88" s="26">
        <f t="shared" si="50"/>
        <v>0.26653876642243557</v>
      </c>
      <c r="AD88" s="26">
        <f t="shared" si="36"/>
        <v>0.10537440625951958</v>
      </c>
      <c r="AE88" s="26">
        <f t="shared" si="37"/>
        <v>97.793569827318038</v>
      </c>
      <c r="AG88" s="25">
        <v>74.432000000000002</v>
      </c>
      <c r="AH88" s="25">
        <v>19.367999999999999</v>
      </c>
      <c r="AI88" s="25">
        <v>0.81040000000000001</v>
      </c>
      <c r="AJ88" s="25">
        <v>2.8400000000000002E-2</v>
      </c>
      <c r="AK88" s="25">
        <v>0.22739999999999999</v>
      </c>
      <c r="AL88" s="25">
        <v>44.890999999999998</v>
      </c>
      <c r="AM88" s="25">
        <v>3.0034999999999998</v>
      </c>
      <c r="AN88" s="25">
        <v>8.1820000000000004</v>
      </c>
      <c r="AO88" s="25">
        <v>9.2710000000000008</v>
      </c>
      <c r="AP88" s="25">
        <v>10.673999999999999</v>
      </c>
      <c r="AQ88" s="25">
        <v>0.36309999999999998</v>
      </c>
      <c r="AR88" s="25">
        <v>7.6779999999999999</v>
      </c>
      <c r="AS88" s="25">
        <v>24.066299999999998</v>
      </c>
      <c r="AU88" s="26">
        <v>40.140500000000003</v>
      </c>
      <c r="AV88" s="26">
        <v>7.0983999999999998</v>
      </c>
      <c r="AW88" s="26">
        <v>0.80030000000000001</v>
      </c>
      <c r="AX88" s="26">
        <v>1.72E-2</v>
      </c>
      <c r="AY88" s="26">
        <v>0.18740000000000001</v>
      </c>
      <c r="AZ88" s="26">
        <v>31.6526</v>
      </c>
      <c r="BA88" s="26">
        <v>0.99209999999999998</v>
      </c>
      <c r="BB88" s="26">
        <v>4.6875</v>
      </c>
      <c r="BC88" s="26">
        <v>2.2766000000000002</v>
      </c>
      <c r="BD88" s="26">
        <v>1.2457</v>
      </c>
      <c r="BE88" s="26">
        <v>5.4199999999999998E-2</v>
      </c>
      <c r="BF88" s="26">
        <v>0.69259999999999999</v>
      </c>
      <c r="BG88" s="26">
        <v>0.48130000000000001</v>
      </c>
      <c r="BI88" s="27">
        <f t="shared" si="61"/>
        <v>1.0656594536689874</v>
      </c>
      <c r="BJ88" s="27">
        <f t="shared" si="61"/>
        <v>1.1964840950073254</v>
      </c>
      <c r="BK88" s="27">
        <f t="shared" si="61"/>
        <v>1.0528394976883668</v>
      </c>
      <c r="BL88" s="27">
        <f t="shared" si="60"/>
        <v>1.0196930232558139</v>
      </c>
      <c r="BM88" s="27">
        <f t="shared" si="60"/>
        <v>1.0205138740661683</v>
      </c>
      <c r="BN88" s="27">
        <f t="shared" si="60"/>
        <v>1.0596800262853605</v>
      </c>
      <c r="BO88" s="27">
        <f t="shared" si="60"/>
        <v>1.026892924100393</v>
      </c>
      <c r="BP88" s="27">
        <f t="shared" si="60"/>
        <v>1.3216633002666665</v>
      </c>
      <c r="BQ88" s="27">
        <f t="shared" si="60"/>
        <v>0.96983993674778157</v>
      </c>
      <c r="BR88" s="27">
        <f t="shared" si="51"/>
        <v>1.3883322710122821</v>
      </c>
      <c r="BS88" s="27">
        <f t="shared" si="51"/>
        <v>0.95568690036900372</v>
      </c>
      <c r="BT88" s="27">
        <f t="shared" si="51"/>
        <v>0.9139474444123592</v>
      </c>
      <c r="BU88" s="27">
        <f t="shared" si="51"/>
        <v>0.97028880116351546</v>
      </c>
      <c r="BW88" s="19">
        <v>417345.7</v>
      </c>
      <c r="BX88" s="19">
        <v>74844.100000000006</v>
      </c>
      <c r="BY88" s="19">
        <v>15434.6</v>
      </c>
      <c r="BZ88" s="19">
        <v>53.1</v>
      </c>
      <c r="CA88" s="19">
        <v>345.1</v>
      </c>
      <c r="CB88" s="19">
        <v>56536.2</v>
      </c>
      <c r="CC88" s="19">
        <v>1466.5</v>
      </c>
      <c r="CD88" s="19">
        <v>36705.4</v>
      </c>
      <c r="CE88" s="19">
        <v>52660.9</v>
      </c>
      <c r="CF88" s="19">
        <v>5345.1</v>
      </c>
      <c r="CG88" s="19">
        <v>1078.3</v>
      </c>
      <c r="CH88" s="19">
        <v>238.9</v>
      </c>
      <c r="CI88" s="19">
        <v>8487.1</v>
      </c>
      <c r="CK88" s="19">
        <f t="shared" si="55"/>
        <v>420586.77142857143</v>
      </c>
      <c r="CL88" s="19">
        <f t="shared" si="55"/>
        <v>76068.896078431382</v>
      </c>
      <c r="CM88" s="19">
        <f t="shared" si="55"/>
        <v>21839.182978723406</v>
      </c>
      <c r="CN88" s="19">
        <f t="shared" si="52"/>
        <v>388.20000000000005</v>
      </c>
      <c r="CO88" s="19">
        <f t="shared" si="52"/>
        <v>564.6851063829788</v>
      </c>
      <c r="CP88" s="19">
        <f t="shared" si="52"/>
        <v>56876.322807017539</v>
      </c>
      <c r="CQ88" s="19">
        <f t="shared" si="52"/>
        <v>1678.85</v>
      </c>
      <c r="CR88" s="19">
        <f t="shared" si="52"/>
        <v>37432</v>
      </c>
      <c r="CS88" s="19">
        <f t="shared" si="52"/>
        <v>56599.200000000004</v>
      </c>
      <c r="CT88" s="19">
        <f t="shared" si="52"/>
        <v>5686.85</v>
      </c>
      <c r="CU88" s="19">
        <f t="shared" si="62"/>
        <v>2781.4714285714285</v>
      </c>
      <c r="CV88" s="19">
        <f t="shared" si="62"/>
        <v>374.55555555555554</v>
      </c>
      <c r="CW88" s="19">
        <f t="shared" si="62"/>
        <v>9553.7999999999993</v>
      </c>
      <c r="CY88" s="19">
        <v>3895.2</v>
      </c>
      <c r="CZ88" s="19">
        <v>1366.9</v>
      </c>
      <c r="DA88" s="19">
        <v>6834.8</v>
      </c>
      <c r="DB88" s="19">
        <v>348.4</v>
      </c>
      <c r="DC88" s="19">
        <v>228.9</v>
      </c>
      <c r="DD88" s="19">
        <v>355</v>
      </c>
      <c r="DE88" s="19">
        <v>222.3</v>
      </c>
      <c r="DF88" s="19">
        <v>846</v>
      </c>
      <c r="DG88" s="19">
        <v>4034.5</v>
      </c>
      <c r="DH88" s="19">
        <v>401.5</v>
      </c>
      <c r="DI88" s="19">
        <v>1824.8</v>
      </c>
      <c r="DJ88" s="19">
        <v>189.1</v>
      </c>
      <c r="DK88" s="19">
        <v>1128.0999999999999</v>
      </c>
      <c r="DM88" s="19">
        <v>2368.9</v>
      </c>
      <c r="DN88" s="19">
        <v>1051.8</v>
      </c>
      <c r="DO88" s="19">
        <v>5915.7</v>
      </c>
      <c r="DP88" s="19">
        <v>321.8</v>
      </c>
      <c r="DQ88" s="19">
        <v>209</v>
      </c>
      <c r="DR88" s="19">
        <v>328.5</v>
      </c>
      <c r="DS88" s="19">
        <v>202.4</v>
      </c>
      <c r="DT88" s="19">
        <v>607.20000000000005</v>
      </c>
      <c r="DU88" s="19">
        <v>3842.1</v>
      </c>
      <c r="DV88" s="19">
        <v>282</v>
      </c>
      <c r="DW88" s="19">
        <v>1592.6</v>
      </c>
      <c r="DX88" s="19">
        <v>92.9</v>
      </c>
      <c r="DY88" s="19">
        <v>1005.3</v>
      </c>
      <c r="EA88" s="19">
        <f t="shared" si="56"/>
        <v>3241.0714285714284</v>
      </c>
      <c r="EB88" s="19">
        <f t="shared" si="56"/>
        <v>1224.7960784313725</v>
      </c>
      <c r="EC88" s="19">
        <f t="shared" si="56"/>
        <v>6404.5829787234043</v>
      </c>
      <c r="ED88" s="19">
        <f t="shared" si="53"/>
        <v>335.1</v>
      </c>
      <c r="EE88" s="19">
        <f t="shared" si="53"/>
        <v>219.58510638297872</v>
      </c>
      <c r="EF88" s="19">
        <f t="shared" si="53"/>
        <v>340.12280701754383</v>
      </c>
      <c r="EG88" s="19">
        <f t="shared" si="53"/>
        <v>212.35000000000002</v>
      </c>
      <c r="EH88" s="19">
        <f t="shared" si="53"/>
        <v>726.6</v>
      </c>
      <c r="EI88" s="19">
        <f t="shared" si="53"/>
        <v>3938.3</v>
      </c>
      <c r="EJ88" s="19">
        <f t="shared" si="53"/>
        <v>341.75</v>
      </c>
      <c r="EK88" s="19">
        <f t="shared" si="63"/>
        <v>1703.1714285714286</v>
      </c>
      <c r="EL88" s="19">
        <f t="shared" si="63"/>
        <v>135.65555555555557</v>
      </c>
      <c r="EM88" s="19">
        <f t="shared" si="63"/>
        <v>1066.6999999999998</v>
      </c>
      <c r="EO88" s="26">
        <v>30.14</v>
      </c>
      <c r="EQ88" s="19">
        <v>10</v>
      </c>
      <c r="ER88" s="19">
        <v>30</v>
      </c>
      <c r="ES88" s="19">
        <v>20</v>
      </c>
      <c r="ET88" s="19">
        <v>50</v>
      </c>
      <c r="EU88" s="19">
        <v>30</v>
      </c>
      <c r="EV88" s="19">
        <v>30</v>
      </c>
      <c r="EW88" s="19">
        <v>30</v>
      </c>
      <c r="EX88" s="19">
        <v>30</v>
      </c>
      <c r="EY88" s="19">
        <v>20</v>
      </c>
      <c r="EZ88" s="19">
        <v>30</v>
      </c>
      <c r="FA88" s="19">
        <v>20</v>
      </c>
      <c r="FB88" s="19">
        <v>30</v>
      </c>
      <c r="FC88" s="19">
        <v>20</v>
      </c>
      <c r="FE88" s="25">
        <v>2.1</v>
      </c>
      <c r="FF88" s="25">
        <v>2.2999999999999998</v>
      </c>
      <c r="FG88" s="25">
        <v>2.2000000000000002</v>
      </c>
      <c r="FH88" s="25">
        <v>2.8</v>
      </c>
      <c r="FI88" s="25">
        <v>2.2000000000000002</v>
      </c>
      <c r="FJ88" s="25">
        <v>3.2</v>
      </c>
      <c r="FK88" s="25">
        <v>2.5</v>
      </c>
      <c r="FL88" s="25">
        <v>2.8</v>
      </c>
      <c r="FM88" s="25">
        <v>2.2000000000000002</v>
      </c>
      <c r="FN88" s="25">
        <v>2.8</v>
      </c>
      <c r="FO88" s="25">
        <v>2.2000000000000002</v>
      </c>
      <c r="FP88" s="25">
        <v>3.5</v>
      </c>
      <c r="FQ88" s="25">
        <v>2.2000000000000002</v>
      </c>
      <c r="FR88" s="25"/>
      <c r="FS88" s="25">
        <v>2.8</v>
      </c>
      <c r="FT88" s="25">
        <v>2.8</v>
      </c>
      <c r="FU88" s="25">
        <v>2.5</v>
      </c>
      <c r="FV88" s="25">
        <v>2.8</v>
      </c>
      <c r="FW88" s="25">
        <v>2.5</v>
      </c>
      <c r="FX88" s="25">
        <v>2.5</v>
      </c>
      <c r="FY88" s="25">
        <v>2.5</v>
      </c>
      <c r="FZ88" s="25">
        <v>2.8</v>
      </c>
      <c r="GA88" s="25">
        <v>2.2000000000000002</v>
      </c>
      <c r="GB88" s="25">
        <v>2.8</v>
      </c>
      <c r="GC88" s="25">
        <v>2</v>
      </c>
      <c r="GD88" s="25">
        <v>2.8</v>
      </c>
      <c r="GE88" s="25">
        <v>2.2000000000000002</v>
      </c>
      <c r="GG88" s="28">
        <v>560706</v>
      </c>
      <c r="GH88" s="28">
        <v>386426.8</v>
      </c>
      <c r="GI88" s="28">
        <v>1904278.9</v>
      </c>
      <c r="GJ88" s="28">
        <v>136666</v>
      </c>
      <c r="GK88" s="28">
        <v>151055.4</v>
      </c>
      <c r="GL88" s="28">
        <v>125939.4</v>
      </c>
      <c r="GM88" s="28">
        <v>48865.4</v>
      </c>
      <c r="GN88" s="28">
        <v>448639.5</v>
      </c>
      <c r="GO88" s="28">
        <v>568018.30000000005</v>
      </c>
      <c r="GP88" s="28">
        <v>50075.9</v>
      </c>
      <c r="GQ88" s="28">
        <v>296729</v>
      </c>
      <c r="GR88" s="28">
        <v>3095.5</v>
      </c>
      <c r="GS88" s="28">
        <v>35263.800000000003</v>
      </c>
      <c r="GU88" s="26">
        <v>25.21</v>
      </c>
      <c r="GV88" s="26">
        <v>19.399999999999999</v>
      </c>
      <c r="GW88" s="26">
        <v>59.19</v>
      </c>
      <c r="GX88" s="26">
        <v>41.39</v>
      </c>
      <c r="GY88" s="26">
        <v>56.02</v>
      </c>
      <c r="GZ88" s="26">
        <v>54.81</v>
      </c>
      <c r="HA88" s="26">
        <v>25.58</v>
      </c>
      <c r="HB88" s="26">
        <v>34.549999999999997</v>
      </c>
      <c r="HC88" s="26">
        <v>17.55</v>
      </c>
      <c r="HD88" s="26">
        <v>8.66</v>
      </c>
      <c r="HE88" s="26">
        <v>12.39</v>
      </c>
      <c r="HF88" s="26">
        <v>9.02</v>
      </c>
      <c r="HG88" s="26">
        <v>2</v>
      </c>
      <c r="HI88" s="27">
        <f t="shared" si="57"/>
        <v>2.107972854867449E-2</v>
      </c>
      <c r="HJ88" s="27">
        <f t="shared" si="57"/>
        <v>9.3794487776349741E-3</v>
      </c>
      <c r="HK88" s="27">
        <f t="shared" si="57"/>
        <v>1.4311165796161028E-2</v>
      </c>
      <c r="HL88" s="27">
        <f t="shared" si="54"/>
        <v>1.9537600773669561E-2</v>
      </c>
      <c r="HM88" s="27">
        <f t="shared" si="54"/>
        <v>2.5022529156312767E-2</v>
      </c>
      <c r="HN88" s="27">
        <f t="shared" si="54"/>
        <v>3.7948517043971945E-2</v>
      </c>
      <c r="HO88" s="27">
        <f t="shared" si="54"/>
        <v>3.4950579194047954E-2</v>
      </c>
      <c r="HP88" s="27">
        <f t="shared" si="54"/>
        <v>1.2241174036736168E-2</v>
      </c>
      <c r="HQ88" s="27">
        <f t="shared" si="54"/>
        <v>1.0275876719589223E-2</v>
      </c>
      <c r="HR88" s="27">
        <f t="shared" si="54"/>
        <v>1.9803447896504494E-2</v>
      </c>
      <c r="HS88" s="27">
        <f t="shared" si="64"/>
        <v>8.9992384388925001E-3</v>
      </c>
      <c r="HT88" s="27">
        <f t="shared" si="64"/>
        <v>0.13839479138188643</v>
      </c>
      <c r="HU88" s="27">
        <f t="shared" si="64"/>
        <v>9.8213838083967067E-3</v>
      </c>
      <c r="HW88" s="27">
        <f t="shared" si="38"/>
        <v>4.509586328417934E-2</v>
      </c>
      <c r="HX88" s="27">
        <f t="shared" si="39"/>
        <v>1.7722468465341285E-2</v>
      </c>
      <c r="HY88" s="27">
        <f t="shared" si="40"/>
        <v>2.3878180130894676E-2</v>
      </c>
      <c r="HZ88" s="27">
        <f t="shared" si="41"/>
        <v>2.8556157290795432E-2</v>
      </c>
      <c r="IA88" s="27">
        <f t="shared" si="42"/>
        <v>3.6810642641851715E-2</v>
      </c>
      <c r="IB88" s="27">
        <f t="shared" si="43"/>
        <v>4.8820767177069908E-2</v>
      </c>
      <c r="IC88" s="27">
        <f t="shared" si="44"/>
        <v>4.5128187855354718E-2</v>
      </c>
      <c r="ID88" s="27">
        <f t="shared" si="45"/>
        <v>2.0299538905119589E-2</v>
      </c>
      <c r="IE88" s="27">
        <f t="shared" si="46"/>
        <v>1.437800670604924E-2</v>
      </c>
      <c r="IF88" s="27">
        <f t="shared" si="47"/>
        <v>2.6694453661051162E-2</v>
      </c>
      <c r="IG88" s="27">
        <f t="shared" si="48"/>
        <v>1.0840482623489904E-2</v>
      </c>
      <c r="IH88" s="27"/>
      <c r="II88" s="27"/>
      <c r="IK88" s="27">
        <f t="shared" si="59"/>
        <v>2.841365969268058E-3</v>
      </c>
      <c r="IL88" s="27">
        <f t="shared" si="59"/>
        <v>3.9064494140055687E-3</v>
      </c>
      <c r="IM88" s="27">
        <f t="shared" si="59"/>
        <v>1.402423890200381E-2</v>
      </c>
      <c r="IN88" s="27">
        <f t="shared" si="59"/>
        <v>0.41257991809248945</v>
      </c>
      <c r="IO88" s="27">
        <f t="shared" si="59"/>
        <v>8.5340591684224698E-2</v>
      </c>
      <c r="IP88" s="27">
        <f t="shared" si="59"/>
        <v>4.4494012408149413E-3</v>
      </c>
      <c r="IQ88" s="27">
        <f t="shared" si="59"/>
        <v>3.1185622030111198E-2</v>
      </c>
      <c r="IR88" s="27">
        <f t="shared" si="59"/>
        <v>5.596725460335716E-3</v>
      </c>
      <c r="IS88" s="27">
        <f t="shared" si="58"/>
        <v>6.0177943478103083E-3</v>
      </c>
      <c r="IT88" s="27">
        <f t="shared" si="58"/>
        <v>1.5276369293647207E-2</v>
      </c>
      <c r="IU88" s="27">
        <f t="shared" si="58"/>
        <v>7.9990369774801645E-2</v>
      </c>
      <c r="IV88" s="27">
        <f t="shared" si="58"/>
        <v>9.9432087000976555E-2</v>
      </c>
      <c r="IW88" s="27">
        <f t="shared" si="58"/>
        <v>1.5639632381218252E-2</v>
      </c>
    </row>
    <row r="89" spans="1:257">
      <c r="A89" s="21">
        <v>87</v>
      </c>
      <c r="B89" s="19" t="s">
        <v>173</v>
      </c>
      <c r="C89" s="19">
        <v>13</v>
      </c>
      <c r="D89" s="19">
        <v>1</v>
      </c>
      <c r="E89" s="19">
        <v>11</v>
      </c>
      <c r="G89" s="23">
        <v>41218</v>
      </c>
      <c r="H89" s="24">
        <v>0.92666666666666664</v>
      </c>
      <c r="J89" s="25">
        <v>32.826999999999998</v>
      </c>
      <c r="K89" s="25">
        <v>-44.45</v>
      </c>
      <c r="L89" s="25">
        <v>10.454000000000001</v>
      </c>
      <c r="M89" s="26">
        <f t="shared" si="65"/>
        <v>107.21996379098742</v>
      </c>
      <c r="O89" s="26">
        <v>43.060635519999998</v>
      </c>
      <c r="P89" s="26">
        <v>8.6272743599999995</v>
      </c>
      <c r="Q89" s="26">
        <v>0.85927234999999991</v>
      </c>
      <c r="R89" s="26">
        <v>3.215432E-2</v>
      </c>
      <c r="S89" s="26">
        <v>0.19124429999999998</v>
      </c>
      <c r="T89" s="26">
        <v>33.393680500000002</v>
      </c>
      <c r="U89" s="26">
        <v>1.0743033599999998</v>
      </c>
      <c r="V89" s="26">
        <v>6.2400700099999993</v>
      </c>
      <c r="W89" s="26">
        <v>2.2009415999999997</v>
      </c>
      <c r="X89" s="26">
        <v>1.75910085</v>
      </c>
      <c r="Y89" s="26">
        <v>3.9752129999999997E-2</v>
      </c>
      <c r="Z89" s="26">
        <v>0.5</v>
      </c>
      <c r="AA89" s="26">
        <v>0.45500000000000002</v>
      </c>
      <c r="AB89" s="26">
        <f t="shared" si="49"/>
        <v>98.433429299999986</v>
      </c>
      <c r="AC89" s="26">
        <f t="shared" si="50"/>
        <v>0.21053615041266632</v>
      </c>
      <c r="AD89" s="26">
        <f t="shared" si="36"/>
        <v>0.10266671273679104</v>
      </c>
      <c r="AE89" s="26">
        <f t="shared" si="37"/>
        <v>98.12022643685053</v>
      </c>
      <c r="AG89" s="25">
        <v>74.927999999999997</v>
      </c>
      <c r="AH89" s="25">
        <v>19.689</v>
      </c>
      <c r="AI89" s="25">
        <v>0.82609999999999995</v>
      </c>
      <c r="AJ89" s="25">
        <v>5.2299999999999999E-2</v>
      </c>
      <c r="AK89" s="25">
        <v>0.22650000000000001</v>
      </c>
      <c r="AL89" s="25">
        <v>44.691000000000003</v>
      </c>
      <c r="AM89" s="25">
        <v>3.1655000000000002</v>
      </c>
      <c r="AN89" s="25">
        <v>8.2530000000000001</v>
      </c>
      <c r="AO89" s="25">
        <v>9.2449999999999992</v>
      </c>
      <c r="AP89" s="25">
        <v>10.878</v>
      </c>
      <c r="AQ89" s="25">
        <v>0.27689999999999998</v>
      </c>
      <c r="AR89" s="25">
        <v>6.0602</v>
      </c>
      <c r="AS89" s="25">
        <v>23.418399999999998</v>
      </c>
      <c r="AU89" s="26">
        <v>40.408000000000001</v>
      </c>
      <c r="AV89" s="26">
        <v>7.2160000000000002</v>
      </c>
      <c r="AW89" s="26">
        <v>0.81579999999999997</v>
      </c>
      <c r="AX89" s="26">
        <v>3.1600000000000003E-2</v>
      </c>
      <c r="AY89" s="26">
        <v>0.18659999999999999</v>
      </c>
      <c r="AZ89" s="26">
        <v>31.511600000000001</v>
      </c>
      <c r="BA89" s="26">
        <v>1.0456000000000001</v>
      </c>
      <c r="BB89" s="26">
        <v>4.7281000000000004</v>
      </c>
      <c r="BC89" s="26">
        <v>2.2702</v>
      </c>
      <c r="BD89" s="26">
        <v>1.2695000000000001</v>
      </c>
      <c r="BE89" s="26">
        <v>4.1300000000000003E-2</v>
      </c>
      <c r="BF89" s="26">
        <v>0.54659999999999997</v>
      </c>
      <c r="BG89" s="26">
        <v>0.46839999999999998</v>
      </c>
      <c r="BI89" s="27">
        <f t="shared" si="61"/>
        <v>1.0656462957830133</v>
      </c>
      <c r="BJ89" s="27">
        <f t="shared" si="61"/>
        <v>1.1955757150776052</v>
      </c>
      <c r="BK89" s="27">
        <f t="shared" si="61"/>
        <v>1.0532879995096838</v>
      </c>
      <c r="BL89" s="27">
        <f t="shared" si="60"/>
        <v>1.0175417721518987</v>
      </c>
      <c r="BM89" s="27">
        <f t="shared" si="60"/>
        <v>1.0248890675241158</v>
      </c>
      <c r="BN89" s="27">
        <f t="shared" si="60"/>
        <v>1.059726592746798</v>
      </c>
      <c r="BO89" s="27">
        <f t="shared" si="60"/>
        <v>1.027451568477429</v>
      </c>
      <c r="BP89" s="27">
        <f t="shared" si="60"/>
        <v>1.319783847634356</v>
      </c>
      <c r="BQ89" s="27">
        <f t="shared" si="60"/>
        <v>0.96949237952603284</v>
      </c>
      <c r="BR89" s="27">
        <f t="shared" si="51"/>
        <v>1.3856643166601024</v>
      </c>
      <c r="BS89" s="27">
        <f t="shared" si="51"/>
        <v>0.96252130750605314</v>
      </c>
      <c r="BT89" s="27">
        <f t="shared" si="51"/>
        <v>0.91474570069520678</v>
      </c>
      <c r="BU89" s="27">
        <f t="shared" si="51"/>
        <v>0.9713919726729292</v>
      </c>
      <c r="BW89" s="19">
        <v>420129.3</v>
      </c>
      <c r="BX89" s="19">
        <v>76082.899999999994</v>
      </c>
      <c r="BY89" s="19">
        <v>15731.3</v>
      </c>
      <c r="BZ89" s="19">
        <v>86.2</v>
      </c>
      <c r="CA89" s="19">
        <v>344.9</v>
      </c>
      <c r="CB89" s="19">
        <v>56281.9</v>
      </c>
      <c r="CC89" s="19">
        <v>1545.6</v>
      </c>
      <c r="CD89" s="19">
        <v>37024.9</v>
      </c>
      <c r="CE89" s="19">
        <v>52514.1</v>
      </c>
      <c r="CF89" s="19">
        <v>5446.1</v>
      </c>
      <c r="CG89" s="19">
        <v>822.5</v>
      </c>
      <c r="CH89" s="19">
        <v>189.1</v>
      </c>
      <c r="CI89" s="19">
        <v>8258.7000000000007</v>
      </c>
      <c r="CK89" s="19">
        <f t="shared" si="55"/>
        <v>423453.61428571428</v>
      </c>
      <c r="CL89" s="19">
        <f t="shared" si="55"/>
        <v>77357.96078431372</v>
      </c>
      <c r="CM89" s="19">
        <f t="shared" si="55"/>
        <v>22225.73829787234</v>
      </c>
      <c r="CN89" s="19">
        <f t="shared" si="52"/>
        <v>416.24999999999994</v>
      </c>
      <c r="CO89" s="19">
        <f t="shared" si="52"/>
        <v>559.54042553191493</v>
      </c>
      <c r="CP89" s="19">
        <f t="shared" si="52"/>
        <v>56590.400000000001</v>
      </c>
      <c r="CQ89" s="19">
        <f t="shared" si="52"/>
        <v>1767.85</v>
      </c>
      <c r="CR89" s="19">
        <f t="shared" si="52"/>
        <v>37688.25</v>
      </c>
      <c r="CS89" s="19">
        <f t="shared" si="52"/>
        <v>56374.799999999996</v>
      </c>
      <c r="CT89" s="19">
        <f t="shared" si="52"/>
        <v>5757.9000000000005</v>
      </c>
      <c r="CU89" s="19">
        <f t="shared" si="62"/>
        <v>2592.8761904761905</v>
      </c>
      <c r="CV89" s="19">
        <f t="shared" si="62"/>
        <v>340.9111111111111</v>
      </c>
      <c r="CW89" s="19">
        <f t="shared" si="62"/>
        <v>9391.4000000000015</v>
      </c>
      <c r="CY89" s="19">
        <v>4006.6</v>
      </c>
      <c r="CZ89" s="19">
        <v>1532.3</v>
      </c>
      <c r="DA89" s="19">
        <v>6862.4</v>
      </c>
      <c r="DB89" s="19">
        <v>331.7</v>
      </c>
      <c r="DC89" s="19">
        <v>225.5</v>
      </c>
      <c r="DD89" s="19">
        <v>308.5</v>
      </c>
      <c r="DE89" s="19">
        <v>235.5</v>
      </c>
      <c r="DF89" s="19">
        <v>766.2</v>
      </c>
      <c r="DG89" s="19">
        <v>4119.3999999999996</v>
      </c>
      <c r="DH89" s="19">
        <v>354.9</v>
      </c>
      <c r="DI89" s="19">
        <v>1933.7</v>
      </c>
      <c r="DJ89" s="19">
        <v>159.19999999999999</v>
      </c>
      <c r="DK89" s="19">
        <v>1223.9000000000001</v>
      </c>
      <c r="DM89" s="19">
        <v>2414.6</v>
      </c>
      <c r="DN89" s="19">
        <v>961.9</v>
      </c>
      <c r="DO89" s="19">
        <v>6076.3</v>
      </c>
      <c r="DP89" s="19">
        <v>328.4</v>
      </c>
      <c r="DQ89" s="19">
        <v>202.3</v>
      </c>
      <c r="DR89" s="19">
        <v>308.5</v>
      </c>
      <c r="DS89" s="19">
        <v>209</v>
      </c>
      <c r="DT89" s="19">
        <v>560.5</v>
      </c>
      <c r="DU89" s="19">
        <v>3602</v>
      </c>
      <c r="DV89" s="19">
        <v>268.7</v>
      </c>
      <c r="DW89" s="19">
        <v>1621.9</v>
      </c>
      <c r="DX89" s="19">
        <v>145.9</v>
      </c>
      <c r="DY89" s="19">
        <v>1041.5</v>
      </c>
      <c r="EA89" s="19">
        <f t="shared" si="56"/>
        <v>3324.3142857142857</v>
      </c>
      <c r="EB89" s="19">
        <f t="shared" si="56"/>
        <v>1275.0607843137254</v>
      </c>
      <c r="EC89" s="19">
        <f t="shared" si="56"/>
        <v>6494.4382978723406</v>
      </c>
      <c r="ED89" s="19">
        <f t="shared" si="53"/>
        <v>330.04999999999995</v>
      </c>
      <c r="EE89" s="19">
        <f t="shared" si="53"/>
        <v>214.6404255319149</v>
      </c>
      <c r="EF89" s="19">
        <f t="shared" si="53"/>
        <v>308.5</v>
      </c>
      <c r="EG89" s="19">
        <f t="shared" si="53"/>
        <v>222.25</v>
      </c>
      <c r="EH89" s="19">
        <f t="shared" si="53"/>
        <v>663.35</v>
      </c>
      <c r="EI89" s="19">
        <f t="shared" si="53"/>
        <v>3860.7</v>
      </c>
      <c r="EJ89" s="19">
        <f t="shared" si="53"/>
        <v>311.79999999999995</v>
      </c>
      <c r="EK89" s="19">
        <f t="shared" si="63"/>
        <v>1770.3761904761905</v>
      </c>
      <c r="EL89" s="19">
        <f t="shared" si="63"/>
        <v>151.8111111111111</v>
      </c>
      <c r="EM89" s="19">
        <f t="shared" si="63"/>
        <v>1132.7</v>
      </c>
      <c r="EO89" s="26">
        <v>30.15</v>
      </c>
      <c r="EQ89" s="19">
        <v>10</v>
      </c>
      <c r="ER89" s="19">
        <v>30</v>
      </c>
      <c r="ES89" s="19">
        <v>20</v>
      </c>
      <c r="ET89" s="19">
        <v>50</v>
      </c>
      <c r="EU89" s="19">
        <v>30</v>
      </c>
      <c r="EV89" s="19">
        <v>30</v>
      </c>
      <c r="EW89" s="19">
        <v>30</v>
      </c>
      <c r="EX89" s="19">
        <v>30</v>
      </c>
      <c r="EY89" s="19">
        <v>20</v>
      </c>
      <c r="EZ89" s="19">
        <v>30</v>
      </c>
      <c r="FA89" s="19">
        <v>20</v>
      </c>
      <c r="FB89" s="19">
        <v>30</v>
      </c>
      <c r="FC89" s="19">
        <v>20</v>
      </c>
      <c r="FE89" s="25">
        <v>2.1</v>
      </c>
      <c r="FF89" s="25">
        <v>2.2999999999999998</v>
      </c>
      <c r="FG89" s="25">
        <v>2.2000000000000002</v>
      </c>
      <c r="FH89" s="25">
        <v>2.8</v>
      </c>
      <c r="FI89" s="25">
        <v>2.2000000000000002</v>
      </c>
      <c r="FJ89" s="25">
        <v>3.2</v>
      </c>
      <c r="FK89" s="25">
        <v>2.5</v>
      </c>
      <c r="FL89" s="25">
        <v>2.8</v>
      </c>
      <c r="FM89" s="25">
        <v>2.2000000000000002</v>
      </c>
      <c r="FN89" s="25">
        <v>2.8</v>
      </c>
      <c r="FO89" s="25">
        <v>2.2000000000000002</v>
      </c>
      <c r="FP89" s="25">
        <v>3.5</v>
      </c>
      <c r="FQ89" s="25">
        <v>2.2000000000000002</v>
      </c>
      <c r="FR89" s="25"/>
      <c r="FS89" s="25">
        <v>2.8</v>
      </c>
      <c r="FT89" s="25">
        <v>2.8</v>
      </c>
      <c r="FU89" s="25">
        <v>2.5</v>
      </c>
      <c r="FV89" s="25">
        <v>2.8</v>
      </c>
      <c r="FW89" s="25">
        <v>2.5</v>
      </c>
      <c r="FX89" s="25">
        <v>2.5</v>
      </c>
      <c r="FY89" s="25">
        <v>2.5</v>
      </c>
      <c r="FZ89" s="25">
        <v>2.8</v>
      </c>
      <c r="GA89" s="25">
        <v>2.2000000000000002</v>
      </c>
      <c r="GB89" s="25">
        <v>2.8</v>
      </c>
      <c r="GC89" s="25">
        <v>2</v>
      </c>
      <c r="GD89" s="25">
        <v>2.8</v>
      </c>
      <c r="GE89" s="25">
        <v>2.2000000000000002</v>
      </c>
      <c r="GG89" s="28">
        <v>560706</v>
      </c>
      <c r="GH89" s="28">
        <v>386426.8</v>
      </c>
      <c r="GI89" s="28">
        <v>1904278.9</v>
      </c>
      <c r="GJ89" s="28">
        <v>136666</v>
      </c>
      <c r="GK89" s="28">
        <v>151055.4</v>
      </c>
      <c r="GL89" s="28">
        <v>125939.4</v>
      </c>
      <c r="GM89" s="28">
        <v>48865.4</v>
      </c>
      <c r="GN89" s="28">
        <v>448639.5</v>
      </c>
      <c r="GO89" s="28">
        <v>568018.30000000005</v>
      </c>
      <c r="GP89" s="28">
        <v>50075.9</v>
      </c>
      <c r="GQ89" s="28">
        <v>296729</v>
      </c>
      <c r="GR89" s="28">
        <v>3095.5</v>
      </c>
      <c r="GS89" s="28">
        <v>35263.800000000003</v>
      </c>
      <c r="GU89" s="26">
        <v>25.21</v>
      </c>
      <c r="GV89" s="26">
        <v>19.399999999999999</v>
      </c>
      <c r="GW89" s="26">
        <v>59.19</v>
      </c>
      <c r="GX89" s="26">
        <v>41.39</v>
      </c>
      <c r="GY89" s="26">
        <v>56.02</v>
      </c>
      <c r="GZ89" s="26">
        <v>54.81</v>
      </c>
      <c r="HA89" s="26">
        <v>25.58</v>
      </c>
      <c r="HB89" s="26">
        <v>34.549999999999997</v>
      </c>
      <c r="HC89" s="26">
        <v>17.55</v>
      </c>
      <c r="HD89" s="26">
        <v>8.66</v>
      </c>
      <c r="HE89" s="26">
        <v>12.39</v>
      </c>
      <c r="HF89" s="26">
        <v>9.02</v>
      </c>
      <c r="HG89" s="26">
        <v>2</v>
      </c>
      <c r="HI89" s="27">
        <f t="shared" si="57"/>
        <v>2.1344911289226522E-2</v>
      </c>
      <c r="HJ89" s="27">
        <f t="shared" si="57"/>
        <v>9.561124813924184E-3</v>
      </c>
      <c r="HK89" s="27">
        <f t="shared" si="57"/>
        <v>1.4414955790701685E-2</v>
      </c>
      <c r="HL89" s="27">
        <f t="shared" si="54"/>
        <v>1.9345708988831978E-2</v>
      </c>
      <c r="HM89" s="27">
        <f t="shared" si="54"/>
        <v>2.4841135116985522E-2</v>
      </c>
      <c r="HN89" s="27">
        <f t="shared" si="54"/>
        <v>3.6136955918507997E-2</v>
      </c>
      <c r="HO89" s="27">
        <f t="shared" si="54"/>
        <v>3.5769534903543794E-2</v>
      </c>
      <c r="HP89" s="27">
        <f t="shared" si="54"/>
        <v>1.1677683122077252E-2</v>
      </c>
      <c r="HQ89" s="27">
        <f t="shared" si="54"/>
        <v>1.0168802608503528E-2</v>
      </c>
      <c r="HR89" s="27">
        <f t="shared" si="54"/>
        <v>1.8876313613647958E-2</v>
      </c>
      <c r="HS89" s="27">
        <f t="shared" si="64"/>
        <v>9.2391505162965782E-3</v>
      </c>
      <c r="HT89" s="27">
        <f t="shared" si="64"/>
        <v>0.14650749829541729</v>
      </c>
      <c r="HU89" s="27">
        <f t="shared" si="64"/>
        <v>1.0130489784147002E-2</v>
      </c>
      <c r="HW89" s="27">
        <f t="shared" si="38"/>
        <v>4.5663168721042299E-2</v>
      </c>
      <c r="HX89" s="27">
        <f t="shared" si="39"/>
        <v>1.8065745335909746E-2</v>
      </c>
      <c r="HY89" s="27">
        <f t="shared" si="40"/>
        <v>2.4051353736785762E-2</v>
      </c>
      <c r="HZ89" s="27">
        <f t="shared" si="41"/>
        <v>2.8275688258076821E-2</v>
      </c>
      <c r="IA89" s="27">
        <f t="shared" si="42"/>
        <v>3.6543793870597405E-2</v>
      </c>
      <c r="IB89" s="27">
        <f t="shared" si="43"/>
        <v>4.6490193789160535E-2</v>
      </c>
      <c r="IC89" s="27">
        <f t="shared" si="44"/>
        <v>4.6185623467455743E-2</v>
      </c>
      <c r="ID89" s="27">
        <f t="shared" si="45"/>
        <v>1.9365101921340708E-2</v>
      </c>
      <c r="IE89" s="27">
        <f t="shared" si="46"/>
        <v>1.4228188609818136E-2</v>
      </c>
      <c r="IF89" s="27">
        <f t="shared" si="47"/>
        <v>2.5444704461789036E-2</v>
      </c>
      <c r="IG89" s="27">
        <f t="shared" si="48"/>
        <v>1.1129480711930857E-2</v>
      </c>
      <c r="IH89" s="27"/>
      <c r="II89" s="27"/>
      <c r="IK89" s="27">
        <f t="shared" si="59"/>
        <v>2.8318767432670517E-3</v>
      </c>
      <c r="IL89" s="27">
        <f t="shared" si="59"/>
        <v>3.8753518464086393E-3</v>
      </c>
      <c r="IM89" s="27">
        <f t="shared" si="59"/>
        <v>1.3872996722581283E-2</v>
      </c>
      <c r="IN89" s="27">
        <f t="shared" si="59"/>
        <v>0.25811948776238003</v>
      </c>
      <c r="IO89" s="27">
        <f t="shared" si="59"/>
        <v>8.4824973487361149E-2</v>
      </c>
      <c r="IP89" s="27">
        <f t="shared" si="59"/>
        <v>4.4563459633777296E-3</v>
      </c>
      <c r="IQ89" s="27">
        <f t="shared" si="59"/>
        <v>3.0348417863808444E-2</v>
      </c>
      <c r="IR89" s="27">
        <f t="shared" si="59"/>
        <v>5.5615207734036861E-3</v>
      </c>
      <c r="IS89" s="27">
        <f t="shared" si="58"/>
        <v>6.0185472849322236E-3</v>
      </c>
      <c r="IT89" s="27">
        <f t="shared" si="58"/>
        <v>1.5041588940921079E-2</v>
      </c>
      <c r="IU89" s="27">
        <f t="shared" si="58"/>
        <v>0.10342144572821609</v>
      </c>
      <c r="IV89" s="27">
        <f t="shared" si="58"/>
        <v>0.12342560379489041</v>
      </c>
      <c r="IW89" s="27">
        <f t="shared" si="58"/>
        <v>1.5996395619355508E-2</v>
      </c>
    </row>
    <row r="90" spans="1:257">
      <c r="A90" s="21">
        <v>88</v>
      </c>
      <c r="B90" s="19" t="s">
        <v>173</v>
      </c>
      <c r="C90" s="19">
        <v>13</v>
      </c>
      <c r="D90" s="19">
        <v>1</v>
      </c>
      <c r="E90" s="19">
        <v>12</v>
      </c>
      <c r="G90" s="23">
        <v>41218</v>
      </c>
      <c r="H90" s="24">
        <v>0.9296875</v>
      </c>
      <c r="J90" s="25">
        <v>32.834000000000003</v>
      </c>
      <c r="K90" s="25">
        <v>-44.442</v>
      </c>
      <c r="L90" s="25">
        <v>10.454000000000001</v>
      </c>
      <c r="M90" s="26">
        <f t="shared" si="65"/>
        <v>117.85010960372738</v>
      </c>
      <c r="O90" s="26">
        <v>43.135512419999998</v>
      </c>
      <c r="P90" s="26">
        <v>8.8143308999999999</v>
      </c>
      <c r="Q90" s="26">
        <v>0.87262026999999998</v>
      </c>
      <c r="R90" s="26">
        <v>3.0692760000000003E-2</v>
      </c>
      <c r="S90" s="26">
        <v>0.25008869999999994</v>
      </c>
      <c r="T90" s="26">
        <v>33.078488</v>
      </c>
      <c r="U90" s="26">
        <v>1.03169277</v>
      </c>
      <c r="V90" s="26">
        <v>6.1737392099999999</v>
      </c>
      <c r="W90" s="26">
        <v>2.3534543999999999</v>
      </c>
      <c r="X90" s="26">
        <v>1.76179679</v>
      </c>
      <c r="Y90" s="26">
        <v>6.7458159999999989E-2</v>
      </c>
      <c r="Z90" s="26">
        <v>0.47899999999999998</v>
      </c>
      <c r="AA90" s="26">
        <v>0.48399999999999999</v>
      </c>
      <c r="AB90" s="26">
        <f t="shared" si="49"/>
        <v>98.532874379999996</v>
      </c>
      <c r="AC90" s="26">
        <f t="shared" si="50"/>
        <v>0.20169363209533434</v>
      </c>
      <c r="AD90" s="26">
        <f t="shared" si="36"/>
        <v>0.10921030541671838</v>
      </c>
      <c r="AE90" s="26">
        <f t="shared" si="37"/>
        <v>98.221970442487944</v>
      </c>
      <c r="AG90" s="25">
        <v>75.087000000000003</v>
      </c>
      <c r="AH90" s="25">
        <v>20.149999999999999</v>
      </c>
      <c r="AI90" s="25">
        <v>0.83779999999999999</v>
      </c>
      <c r="AJ90" s="25">
        <v>4.9000000000000002E-2</v>
      </c>
      <c r="AK90" s="25">
        <v>0.2979</v>
      </c>
      <c r="AL90" s="25">
        <v>44.252000000000002</v>
      </c>
      <c r="AM90" s="25">
        <v>3.0409999999999999</v>
      </c>
      <c r="AN90" s="25">
        <v>8.1809999999999992</v>
      </c>
      <c r="AO90" s="25">
        <v>9.8819999999999997</v>
      </c>
      <c r="AP90" s="25">
        <v>10.925000000000001</v>
      </c>
      <c r="AQ90" s="25">
        <v>0.46589999999999998</v>
      </c>
      <c r="AR90" s="25">
        <v>5.7903000000000002</v>
      </c>
      <c r="AS90" s="25">
        <v>24.928799999999999</v>
      </c>
      <c r="AU90" s="26">
        <v>40.493699999999997</v>
      </c>
      <c r="AV90" s="26">
        <v>7.3849999999999998</v>
      </c>
      <c r="AW90" s="26">
        <v>0.82730000000000004</v>
      </c>
      <c r="AX90" s="26">
        <v>2.9700000000000001E-2</v>
      </c>
      <c r="AY90" s="26">
        <v>0.2455</v>
      </c>
      <c r="AZ90" s="26">
        <v>31.202100000000002</v>
      </c>
      <c r="BA90" s="26">
        <v>1.0044</v>
      </c>
      <c r="BB90" s="26">
        <v>4.6868999999999996</v>
      </c>
      <c r="BC90" s="26">
        <v>2.4266000000000001</v>
      </c>
      <c r="BD90" s="26">
        <v>1.2749999999999999</v>
      </c>
      <c r="BE90" s="26">
        <v>6.9500000000000006E-2</v>
      </c>
      <c r="BF90" s="26">
        <v>0.52229999999999999</v>
      </c>
      <c r="BG90" s="26">
        <v>0.49859999999999999</v>
      </c>
      <c r="BI90" s="27">
        <f t="shared" si="61"/>
        <v>1.0652400847539247</v>
      </c>
      <c r="BJ90" s="27">
        <f t="shared" si="61"/>
        <v>1.1935451455653352</v>
      </c>
      <c r="BK90" s="27">
        <f t="shared" si="61"/>
        <v>1.0547809379910551</v>
      </c>
      <c r="BL90" s="27">
        <f t="shared" si="60"/>
        <v>1.0334262626262627</v>
      </c>
      <c r="BM90" s="27">
        <f t="shared" si="60"/>
        <v>1.0186912423625252</v>
      </c>
      <c r="BN90" s="27">
        <f t="shared" si="60"/>
        <v>1.060136593370318</v>
      </c>
      <c r="BO90" s="27">
        <f t="shared" si="60"/>
        <v>1.0271732078853046</v>
      </c>
      <c r="BP90" s="27">
        <f t="shared" si="60"/>
        <v>1.3172329706202395</v>
      </c>
      <c r="BQ90" s="27">
        <f t="shared" si="60"/>
        <v>0.96985675430643692</v>
      </c>
      <c r="BR90" s="27">
        <f t="shared" si="51"/>
        <v>1.3818014039215687</v>
      </c>
      <c r="BS90" s="27">
        <f t="shared" si="51"/>
        <v>0.97062100719424438</v>
      </c>
      <c r="BT90" s="27">
        <f t="shared" si="51"/>
        <v>0.91709745357074479</v>
      </c>
      <c r="BU90" s="27">
        <f t="shared" si="51"/>
        <v>0.97071801042920181</v>
      </c>
      <c r="BW90" s="19">
        <v>421014.9</v>
      </c>
      <c r="BX90" s="19">
        <v>77864</v>
      </c>
      <c r="BY90" s="19">
        <v>15953.6</v>
      </c>
      <c r="BZ90" s="19">
        <v>86.2</v>
      </c>
      <c r="CA90" s="19">
        <v>454.4</v>
      </c>
      <c r="CB90" s="19">
        <v>55731.3</v>
      </c>
      <c r="CC90" s="19">
        <v>1485.9</v>
      </c>
      <c r="CD90" s="19">
        <v>36703.1</v>
      </c>
      <c r="CE90" s="19">
        <v>56129.4</v>
      </c>
      <c r="CF90" s="19">
        <v>5469.3</v>
      </c>
      <c r="CG90" s="19">
        <v>1383.1</v>
      </c>
      <c r="CH90" s="19">
        <v>179.1</v>
      </c>
      <c r="CI90" s="19">
        <v>8789.4</v>
      </c>
      <c r="CK90" s="19">
        <f t="shared" si="55"/>
        <v>424397.05714285717</v>
      </c>
      <c r="CL90" s="19">
        <f t="shared" si="55"/>
        <v>79252.523529411759</v>
      </c>
      <c r="CM90" s="19">
        <f t="shared" si="55"/>
        <v>22406.853191489361</v>
      </c>
      <c r="CN90" s="19">
        <f t="shared" si="52"/>
        <v>414.55</v>
      </c>
      <c r="CO90" s="19">
        <f t="shared" si="52"/>
        <v>657.44893617021273</v>
      </c>
      <c r="CP90" s="19">
        <f t="shared" si="52"/>
        <v>56057.256140350881</v>
      </c>
      <c r="CQ90" s="19">
        <f t="shared" si="52"/>
        <v>1736.3500000000001</v>
      </c>
      <c r="CR90" s="19">
        <f t="shared" si="52"/>
        <v>37394.65</v>
      </c>
      <c r="CS90" s="19">
        <f t="shared" si="52"/>
        <v>59935.35</v>
      </c>
      <c r="CT90" s="19">
        <f t="shared" si="52"/>
        <v>5829.1500000000005</v>
      </c>
      <c r="CU90" s="19">
        <f t="shared" si="62"/>
        <v>2990.9285714285716</v>
      </c>
      <c r="CV90" s="19">
        <f t="shared" si="62"/>
        <v>337.2</v>
      </c>
      <c r="CW90" s="19">
        <f t="shared" si="62"/>
        <v>9850.75</v>
      </c>
      <c r="CY90" s="19">
        <v>4092.9</v>
      </c>
      <c r="CZ90" s="19">
        <v>1545.6</v>
      </c>
      <c r="DA90" s="19">
        <v>6679.9</v>
      </c>
      <c r="DB90" s="19">
        <v>351.6</v>
      </c>
      <c r="DC90" s="19">
        <v>189.1</v>
      </c>
      <c r="DD90" s="19">
        <v>348.3</v>
      </c>
      <c r="DE90" s="19">
        <v>308.5</v>
      </c>
      <c r="DF90" s="19">
        <v>772.8</v>
      </c>
      <c r="DG90" s="19">
        <v>4119.3999999999996</v>
      </c>
      <c r="DH90" s="19">
        <v>461</v>
      </c>
      <c r="DI90" s="19">
        <v>1771.1</v>
      </c>
      <c r="DJ90" s="19">
        <v>169.1</v>
      </c>
      <c r="DK90" s="19">
        <v>1134.3</v>
      </c>
      <c r="DM90" s="19">
        <v>2434.5</v>
      </c>
      <c r="DN90" s="19">
        <v>1197.3</v>
      </c>
      <c r="DO90" s="19">
        <v>6195.7</v>
      </c>
      <c r="DP90" s="19">
        <v>305.10000000000002</v>
      </c>
      <c r="DQ90" s="19">
        <v>218.9</v>
      </c>
      <c r="DR90" s="19">
        <v>308.5</v>
      </c>
      <c r="DS90" s="19">
        <v>192.4</v>
      </c>
      <c r="DT90" s="19">
        <v>610.29999999999995</v>
      </c>
      <c r="DU90" s="19">
        <v>3492.5</v>
      </c>
      <c r="DV90" s="19">
        <v>258.7</v>
      </c>
      <c r="DW90" s="19">
        <v>1459.4</v>
      </c>
      <c r="DX90" s="19">
        <v>149.30000000000001</v>
      </c>
      <c r="DY90" s="19">
        <v>988.4</v>
      </c>
      <c r="EA90" s="19">
        <f t="shared" si="56"/>
        <v>3382.1571428571428</v>
      </c>
      <c r="EB90" s="19">
        <f t="shared" si="56"/>
        <v>1388.5235294117647</v>
      </c>
      <c r="EC90" s="19">
        <f t="shared" si="56"/>
        <v>6453.2531914893616</v>
      </c>
      <c r="ED90" s="19">
        <f t="shared" si="53"/>
        <v>328.35</v>
      </c>
      <c r="EE90" s="19">
        <f t="shared" si="53"/>
        <v>203.04893617021276</v>
      </c>
      <c r="EF90" s="19">
        <f t="shared" si="53"/>
        <v>325.95614035087721</v>
      </c>
      <c r="EG90" s="19">
        <f t="shared" si="53"/>
        <v>250.45</v>
      </c>
      <c r="EH90" s="19">
        <f t="shared" si="53"/>
        <v>691.55</v>
      </c>
      <c r="EI90" s="19">
        <f t="shared" si="53"/>
        <v>3805.95</v>
      </c>
      <c r="EJ90" s="19">
        <f t="shared" si="53"/>
        <v>359.85</v>
      </c>
      <c r="EK90" s="19">
        <f t="shared" si="63"/>
        <v>1607.8285714285714</v>
      </c>
      <c r="EL90" s="19">
        <f t="shared" si="63"/>
        <v>158.1</v>
      </c>
      <c r="EM90" s="19">
        <f t="shared" si="63"/>
        <v>1061.3499999999999</v>
      </c>
      <c r="EO90" s="26">
        <v>30.15</v>
      </c>
      <c r="EQ90" s="19">
        <v>10</v>
      </c>
      <c r="ER90" s="19">
        <v>30</v>
      </c>
      <c r="ES90" s="19">
        <v>20</v>
      </c>
      <c r="ET90" s="19">
        <v>50</v>
      </c>
      <c r="EU90" s="19">
        <v>30</v>
      </c>
      <c r="EV90" s="19">
        <v>30</v>
      </c>
      <c r="EW90" s="19">
        <v>30</v>
      </c>
      <c r="EX90" s="19">
        <v>30</v>
      </c>
      <c r="EY90" s="19">
        <v>20</v>
      </c>
      <c r="EZ90" s="19">
        <v>30</v>
      </c>
      <c r="FA90" s="19">
        <v>20</v>
      </c>
      <c r="FB90" s="19">
        <v>30</v>
      </c>
      <c r="FC90" s="19">
        <v>20</v>
      </c>
      <c r="FE90" s="25">
        <v>2.1</v>
      </c>
      <c r="FF90" s="25">
        <v>2.2999999999999998</v>
      </c>
      <c r="FG90" s="25">
        <v>2.2000000000000002</v>
      </c>
      <c r="FH90" s="25">
        <v>2.8</v>
      </c>
      <c r="FI90" s="25">
        <v>2.2000000000000002</v>
      </c>
      <c r="FJ90" s="25">
        <v>3.2</v>
      </c>
      <c r="FK90" s="25">
        <v>2.5</v>
      </c>
      <c r="FL90" s="25">
        <v>2.8</v>
      </c>
      <c r="FM90" s="25">
        <v>2.2000000000000002</v>
      </c>
      <c r="FN90" s="25">
        <v>2.8</v>
      </c>
      <c r="FO90" s="25">
        <v>2.2000000000000002</v>
      </c>
      <c r="FP90" s="25">
        <v>3.5</v>
      </c>
      <c r="FQ90" s="25">
        <v>2.2000000000000002</v>
      </c>
      <c r="FR90" s="25"/>
      <c r="FS90" s="25">
        <v>2.8</v>
      </c>
      <c r="FT90" s="25">
        <v>2.8</v>
      </c>
      <c r="FU90" s="25">
        <v>2.5</v>
      </c>
      <c r="FV90" s="25">
        <v>2.8</v>
      </c>
      <c r="FW90" s="25">
        <v>2.5</v>
      </c>
      <c r="FX90" s="25">
        <v>2.5</v>
      </c>
      <c r="FY90" s="25">
        <v>2.5</v>
      </c>
      <c r="FZ90" s="25">
        <v>2.8</v>
      </c>
      <c r="GA90" s="25">
        <v>2.2000000000000002</v>
      </c>
      <c r="GB90" s="25">
        <v>2.8</v>
      </c>
      <c r="GC90" s="25">
        <v>2</v>
      </c>
      <c r="GD90" s="25">
        <v>2.8</v>
      </c>
      <c r="GE90" s="25">
        <v>2.2000000000000002</v>
      </c>
      <c r="GG90" s="28">
        <v>560706</v>
      </c>
      <c r="GH90" s="28">
        <v>386426.8</v>
      </c>
      <c r="GI90" s="28">
        <v>1904278.9</v>
      </c>
      <c r="GJ90" s="28">
        <v>136666</v>
      </c>
      <c r="GK90" s="28">
        <v>151055.4</v>
      </c>
      <c r="GL90" s="28">
        <v>125939.4</v>
      </c>
      <c r="GM90" s="28">
        <v>48865.4</v>
      </c>
      <c r="GN90" s="28">
        <v>448639.5</v>
      </c>
      <c r="GO90" s="28">
        <v>568018.30000000005</v>
      </c>
      <c r="GP90" s="28">
        <v>50075.9</v>
      </c>
      <c r="GQ90" s="28">
        <v>296729</v>
      </c>
      <c r="GR90" s="28">
        <v>3095.5</v>
      </c>
      <c r="GS90" s="28">
        <v>35263.800000000003</v>
      </c>
      <c r="GU90" s="26">
        <v>25.21</v>
      </c>
      <c r="GV90" s="26">
        <v>19.399999999999999</v>
      </c>
      <c r="GW90" s="26">
        <v>59.19</v>
      </c>
      <c r="GX90" s="26">
        <v>41.39</v>
      </c>
      <c r="GY90" s="26">
        <v>56.02</v>
      </c>
      <c r="GZ90" s="26">
        <v>54.81</v>
      </c>
      <c r="HA90" s="26">
        <v>25.58</v>
      </c>
      <c r="HB90" s="26">
        <v>34.549999999999997</v>
      </c>
      <c r="HC90" s="26">
        <v>17.55</v>
      </c>
      <c r="HD90" s="26">
        <v>8.66</v>
      </c>
      <c r="HE90" s="26">
        <v>12.39</v>
      </c>
      <c r="HF90" s="26">
        <v>9.02</v>
      </c>
      <c r="HG90" s="26">
        <v>2</v>
      </c>
      <c r="HI90" s="27">
        <f t="shared" si="57"/>
        <v>2.1521603604394365E-2</v>
      </c>
      <c r="HJ90" s="27">
        <f t="shared" si="57"/>
        <v>9.9605181418700867E-3</v>
      </c>
      <c r="HK90" s="27">
        <f t="shared" si="57"/>
        <v>1.4389543161027942E-2</v>
      </c>
      <c r="HL90" s="27">
        <f t="shared" si="54"/>
        <v>1.9597042727470374E-2</v>
      </c>
      <c r="HM90" s="27">
        <f t="shared" si="54"/>
        <v>2.4014953385162276E-2</v>
      </c>
      <c r="HN90" s="27">
        <f t="shared" si="54"/>
        <v>3.7159645142551087E-2</v>
      </c>
      <c r="HO90" s="27">
        <f t="shared" si="54"/>
        <v>3.7960790703803364E-2</v>
      </c>
      <c r="HP90" s="27">
        <f t="shared" si="54"/>
        <v>1.1900272224799566E-2</v>
      </c>
      <c r="HQ90" s="27">
        <f t="shared" si="54"/>
        <v>1.0100236045561215E-2</v>
      </c>
      <c r="HR90" s="27">
        <f t="shared" si="54"/>
        <v>2.0222157035642584E-2</v>
      </c>
      <c r="HS90" s="27">
        <f t="shared" si="64"/>
        <v>8.8788857432006429E-3</v>
      </c>
      <c r="HT90" s="27">
        <f t="shared" si="64"/>
        <v>0.14989568070672396</v>
      </c>
      <c r="HU90" s="27">
        <f t="shared" si="64"/>
        <v>9.7994315128382588E-3</v>
      </c>
      <c r="HW90" s="27">
        <f t="shared" si="38"/>
        <v>4.6041166590880866E-2</v>
      </c>
      <c r="HX90" s="27">
        <f t="shared" si="39"/>
        <v>1.8820399029063527E-2</v>
      </c>
      <c r="HY90" s="27">
        <f t="shared" si="40"/>
        <v>2.4008952764175123E-2</v>
      </c>
      <c r="HZ90" s="27">
        <f t="shared" si="41"/>
        <v>2.8643037650470698E-2</v>
      </c>
      <c r="IA90" s="27">
        <f t="shared" si="42"/>
        <v>3.5328397924912228E-2</v>
      </c>
      <c r="IB90" s="27">
        <f t="shared" si="43"/>
        <v>4.7805883475891972E-2</v>
      </c>
      <c r="IC90" s="27">
        <f t="shared" si="44"/>
        <v>4.9014972956750898E-2</v>
      </c>
      <c r="ID90" s="27">
        <f t="shared" si="45"/>
        <v>1.9734221430385123E-2</v>
      </c>
      <c r="IE90" s="27">
        <f t="shared" si="46"/>
        <v>1.4132250274949252E-2</v>
      </c>
      <c r="IF90" s="27">
        <f t="shared" si="47"/>
        <v>2.7258861019335133E-2</v>
      </c>
      <c r="IG90" s="27">
        <f t="shared" si="48"/>
        <v>1.0695505766259494E-2</v>
      </c>
      <c r="IH90" s="27"/>
      <c r="II90" s="27"/>
      <c r="IK90" s="27">
        <f t="shared" si="59"/>
        <v>2.8292329992568679E-3</v>
      </c>
      <c r="IL90" s="27">
        <f t="shared" si="59"/>
        <v>3.8347502381141114E-3</v>
      </c>
      <c r="IM90" s="27">
        <f t="shared" si="59"/>
        <v>1.3712972618798235E-2</v>
      </c>
      <c r="IN90" s="27">
        <f t="shared" si="59"/>
        <v>0.25753084506284507</v>
      </c>
      <c r="IO90" s="27">
        <f t="shared" si="59"/>
        <v>6.7878508680172034E-2</v>
      </c>
      <c r="IP90" s="27">
        <f t="shared" si="59"/>
        <v>4.4799322713052359E-3</v>
      </c>
      <c r="IQ90" s="27">
        <f t="shared" si="59"/>
        <v>3.1541562778691287E-2</v>
      </c>
      <c r="IR90" s="27">
        <f t="shared" si="59"/>
        <v>5.5908364670952723E-3</v>
      </c>
      <c r="IS90" s="27">
        <f t="shared" si="58"/>
        <v>5.7924381128940383E-3</v>
      </c>
      <c r="IT90" s="27">
        <f t="shared" si="58"/>
        <v>1.5124262621753027E-2</v>
      </c>
      <c r="IU90" s="27">
        <f t="shared" si="58"/>
        <v>6.314049761881653E-2</v>
      </c>
      <c r="IV90" s="27">
        <f t="shared" si="58"/>
        <v>0.13065748447601802</v>
      </c>
      <c r="IW90" s="27">
        <f t="shared" si="58"/>
        <v>1.5305103934779274E-2</v>
      </c>
    </row>
    <row r="91" spans="1:257">
      <c r="A91" s="21">
        <v>89</v>
      </c>
      <c r="B91" s="19" t="s">
        <v>173</v>
      </c>
      <c r="C91" s="19">
        <v>13</v>
      </c>
      <c r="D91" s="19">
        <v>1</v>
      </c>
      <c r="E91" s="19">
        <v>13</v>
      </c>
      <c r="G91" s="23">
        <v>41218</v>
      </c>
      <c r="H91" s="24">
        <v>0.93269675925925932</v>
      </c>
      <c r="J91" s="25">
        <v>32.840000000000003</v>
      </c>
      <c r="K91" s="25">
        <v>-44.435000000000002</v>
      </c>
      <c r="L91" s="25">
        <v>10.455</v>
      </c>
      <c r="M91" s="26">
        <f t="shared" si="65"/>
        <v>127.06965406101881</v>
      </c>
      <c r="O91" s="26">
        <v>42.921578420000003</v>
      </c>
      <c r="P91" s="26">
        <v>8.8540095599999997</v>
      </c>
      <c r="Q91" s="26">
        <v>0.87262026999999998</v>
      </c>
      <c r="R91" s="26">
        <v>4.6769920000000006E-2</v>
      </c>
      <c r="S91" s="26">
        <v>0.19271540999999998</v>
      </c>
      <c r="T91" s="26">
        <v>33.244446499999995</v>
      </c>
      <c r="U91" s="26">
        <v>1.0575173699999998</v>
      </c>
      <c r="V91" s="26">
        <v>6.2002715300000002</v>
      </c>
      <c r="W91" s="26">
        <v>2.4024264</v>
      </c>
      <c r="X91" s="26">
        <v>1.7901041600000001</v>
      </c>
      <c r="Y91" s="26">
        <v>6.2639719999999996E-2</v>
      </c>
      <c r="Z91" s="26">
        <v>0.51800000000000002</v>
      </c>
      <c r="AA91" s="26">
        <v>0.49500000000000005</v>
      </c>
      <c r="AB91" s="26">
        <f t="shared" si="49"/>
        <v>98.65809926</v>
      </c>
      <c r="AC91" s="26">
        <f t="shared" si="50"/>
        <v>0.21811545182752232</v>
      </c>
      <c r="AD91" s="26">
        <f t="shared" si="36"/>
        <v>0.11169235781255289</v>
      </c>
      <c r="AE91" s="26">
        <f t="shared" si="37"/>
        <v>98.328291450359913</v>
      </c>
      <c r="AG91" s="25">
        <v>74.668999999999997</v>
      </c>
      <c r="AH91" s="25">
        <v>20.225999999999999</v>
      </c>
      <c r="AI91" s="25">
        <v>0.83799999999999997</v>
      </c>
      <c r="AJ91" s="25">
        <v>7.6999999999999999E-2</v>
      </c>
      <c r="AK91" s="25">
        <v>0.22950000000000001</v>
      </c>
      <c r="AL91" s="25">
        <v>44.491999999999997</v>
      </c>
      <c r="AM91" s="25">
        <v>3.1175000000000002</v>
      </c>
      <c r="AN91" s="25">
        <v>8.2070000000000007</v>
      </c>
      <c r="AO91" s="25">
        <v>10.09</v>
      </c>
      <c r="AP91" s="25">
        <v>11.09</v>
      </c>
      <c r="AQ91" s="25">
        <v>0.4355</v>
      </c>
      <c r="AR91" s="25">
        <v>6.2827999999999999</v>
      </c>
      <c r="AS91" s="25">
        <v>25.513200000000001</v>
      </c>
      <c r="AU91" s="26">
        <v>40.268300000000004</v>
      </c>
      <c r="AV91" s="26">
        <v>7.4127999999999998</v>
      </c>
      <c r="AW91" s="26">
        <v>0.82750000000000001</v>
      </c>
      <c r="AX91" s="26">
        <v>4.6600000000000003E-2</v>
      </c>
      <c r="AY91" s="26">
        <v>0.18909999999999999</v>
      </c>
      <c r="AZ91" s="26">
        <v>31.371300000000002</v>
      </c>
      <c r="BA91" s="26">
        <v>1.0297000000000001</v>
      </c>
      <c r="BB91" s="26">
        <v>4.7018000000000004</v>
      </c>
      <c r="BC91" s="26">
        <v>2.4777</v>
      </c>
      <c r="BD91" s="26">
        <v>1.2942</v>
      </c>
      <c r="BE91" s="26">
        <v>6.5000000000000002E-2</v>
      </c>
      <c r="BF91" s="26">
        <v>0.56669999999999998</v>
      </c>
      <c r="BG91" s="26">
        <v>0.51029999999999998</v>
      </c>
      <c r="BI91" s="27">
        <f t="shared" si="61"/>
        <v>1.0658900033028462</v>
      </c>
      <c r="BJ91" s="27">
        <f t="shared" si="61"/>
        <v>1.1944217515648607</v>
      </c>
      <c r="BK91" s="27">
        <f t="shared" si="61"/>
        <v>1.0545260060422961</v>
      </c>
      <c r="BL91" s="27">
        <f t="shared" si="60"/>
        <v>1.0036463519313306</v>
      </c>
      <c r="BM91" s="27">
        <f t="shared" si="60"/>
        <v>1.0191190375462718</v>
      </c>
      <c r="BN91" s="27">
        <f t="shared" si="60"/>
        <v>1.0597089218489508</v>
      </c>
      <c r="BO91" s="27">
        <f t="shared" si="60"/>
        <v>1.0270150237933375</v>
      </c>
      <c r="BP91" s="27">
        <f t="shared" si="60"/>
        <v>1.318701673827045</v>
      </c>
      <c r="BQ91" s="27">
        <f t="shared" si="60"/>
        <v>0.96961956653347858</v>
      </c>
      <c r="BR91" s="27">
        <f t="shared" si="51"/>
        <v>1.3831742852727553</v>
      </c>
      <c r="BS91" s="27">
        <f t="shared" si="51"/>
        <v>0.96368799999999988</v>
      </c>
      <c r="BT91" s="27">
        <f t="shared" si="51"/>
        <v>0.91406387859537686</v>
      </c>
      <c r="BU91" s="27">
        <f t="shared" si="51"/>
        <v>0.97001763668430352</v>
      </c>
      <c r="BW91" s="19">
        <v>418671.5</v>
      </c>
      <c r="BX91" s="19">
        <v>78156.800000000003</v>
      </c>
      <c r="BY91" s="19">
        <v>15958.2</v>
      </c>
      <c r="BZ91" s="19">
        <v>119.6</v>
      </c>
      <c r="CA91" s="19">
        <v>348.7</v>
      </c>
      <c r="CB91" s="19">
        <v>56031.199999999997</v>
      </c>
      <c r="CC91" s="19">
        <v>1524.4</v>
      </c>
      <c r="CD91" s="19">
        <v>36818.300000000003</v>
      </c>
      <c r="CE91" s="19">
        <v>57313.2</v>
      </c>
      <c r="CF91" s="19">
        <v>5553</v>
      </c>
      <c r="CG91" s="19">
        <v>1291.9000000000001</v>
      </c>
      <c r="CH91" s="19">
        <v>195.9</v>
      </c>
      <c r="CI91" s="19">
        <v>8997</v>
      </c>
      <c r="CK91" s="19">
        <f t="shared" si="55"/>
        <v>421930.95714285714</v>
      </c>
      <c r="CL91" s="19">
        <f t="shared" si="55"/>
        <v>79437.501960784313</v>
      </c>
      <c r="CM91" s="19">
        <f t="shared" si="55"/>
        <v>22504.059574468087</v>
      </c>
      <c r="CN91" s="19">
        <f t="shared" si="52"/>
        <v>416.85</v>
      </c>
      <c r="CO91" s="19">
        <f t="shared" si="52"/>
        <v>602.64468085106387</v>
      </c>
      <c r="CP91" s="19">
        <f t="shared" si="52"/>
        <v>56400.07543859649</v>
      </c>
      <c r="CQ91" s="19">
        <f t="shared" si="52"/>
        <v>1741.95</v>
      </c>
      <c r="CR91" s="19">
        <f t="shared" si="52"/>
        <v>37530.700000000004</v>
      </c>
      <c r="CS91" s="19">
        <f t="shared" si="52"/>
        <v>61110.95</v>
      </c>
      <c r="CT91" s="19">
        <f t="shared" si="52"/>
        <v>5868.5</v>
      </c>
      <c r="CU91" s="19">
        <f t="shared" si="62"/>
        <v>3012.0904761904762</v>
      </c>
      <c r="CV91" s="19">
        <f t="shared" si="62"/>
        <v>331.31111111111113</v>
      </c>
      <c r="CW91" s="19">
        <f t="shared" si="62"/>
        <v>10024.9</v>
      </c>
      <c r="CY91" s="19">
        <v>3726.3</v>
      </c>
      <c r="CZ91" s="19">
        <v>1544.3</v>
      </c>
      <c r="DA91" s="19">
        <v>6884.8</v>
      </c>
      <c r="DB91" s="19">
        <v>308.89999999999998</v>
      </c>
      <c r="DC91" s="19">
        <v>252.4</v>
      </c>
      <c r="DD91" s="19">
        <v>381.9</v>
      </c>
      <c r="DE91" s="19">
        <v>215.9</v>
      </c>
      <c r="DF91" s="19">
        <v>823.7</v>
      </c>
      <c r="DG91" s="19">
        <v>4015.3</v>
      </c>
      <c r="DH91" s="19">
        <v>352</v>
      </c>
      <c r="DI91" s="19">
        <v>1723.7</v>
      </c>
      <c r="DJ91" s="19">
        <v>142.80000000000001</v>
      </c>
      <c r="DK91" s="19">
        <v>1079.4000000000001</v>
      </c>
      <c r="DM91" s="19">
        <v>2637</v>
      </c>
      <c r="DN91" s="19">
        <v>959.8</v>
      </c>
      <c r="DO91" s="19">
        <v>6160.7</v>
      </c>
      <c r="DP91" s="19">
        <v>285.60000000000002</v>
      </c>
      <c r="DQ91" s="19">
        <v>255.7</v>
      </c>
      <c r="DR91" s="19">
        <v>358.7</v>
      </c>
      <c r="DS91" s="19">
        <v>219.2</v>
      </c>
      <c r="DT91" s="19">
        <v>601.1</v>
      </c>
      <c r="DU91" s="19">
        <v>3580.2</v>
      </c>
      <c r="DV91" s="19">
        <v>279</v>
      </c>
      <c r="DW91" s="19">
        <v>1717</v>
      </c>
      <c r="DX91" s="19">
        <v>129.5</v>
      </c>
      <c r="DY91" s="19">
        <v>976.4</v>
      </c>
      <c r="EA91" s="19">
        <f t="shared" si="56"/>
        <v>3259.457142857143</v>
      </c>
      <c r="EB91" s="19">
        <f t="shared" si="56"/>
        <v>1280.7019607843138</v>
      </c>
      <c r="EC91" s="19">
        <f t="shared" si="56"/>
        <v>6545.8595744680852</v>
      </c>
      <c r="ED91" s="19">
        <f t="shared" si="53"/>
        <v>297.25</v>
      </c>
      <c r="EE91" s="19">
        <f t="shared" si="53"/>
        <v>253.94468085106382</v>
      </c>
      <c r="EF91" s="19">
        <f t="shared" si="53"/>
        <v>368.87543859649122</v>
      </c>
      <c r="EG91" s="19">
        <f t="shared" si="53"/>
        <v>217.55</v>
      </c>
      <c r="EH91" s="19">
        <f t="shared" si="53"/>
        <v>712.40000000000009</v>
      </c>
      <c r="EI91" s="19">
        <f t="shared" si="53"/>
        <v>3797.75</v>
      </c>
      <c r="EJ91" s="19">
        <f t="shared" si="53"/>
        <v>315.5</v>
      </c>
      <c r="EK91" s="19">
        <f t="shared" si="63"/>
        <v>1720.1904761904761</v>
      </c>
      <c r="EL91" s="19">
        <f t="shared" si="63"/>
        <v>135.41111111111113</v>
      </c>
      <c r="EM91" s="19">
        <f t="shared" si="63"/>
        <v>1027.9000000000001</v>
      </c>
      <c r="EO91" s="26">
        <v>30.11</v>
      </c>
      <c r="EQ91" s="19">
        <v>10</v>
      </c>
      <c r="ER91" s="19">
        <v>30</v>
      </c>
      <c r="ES91" s="19">
        <v>20</v>
      </c>
      <c r="ET91" s="19">
        <v>50</v>
      </c>
      <c r="EU91" s="19">
        <v>30</v>
      </c>
      <c r="EV91" s="19">
        <v>30</v>
      </c>
      <c r="EW91" s="19">
        <v>30</v>
      </c>
      <c r="EX91" s="19">
        <v>30</v>
      </c>
      <c r="EY91" s="19">
        <v>20</v>
      </c>
      <c r="EZ91" s="19">
        <v>30</v>
      </c>
      <c r="FA91" s="19">
        <v>20</v>
      </c>
      <c r="FB91" s="19">
        <v>30</v>
      </c>
      <c r="FC91" s="19">
        <v>20</v>
      </c>
      <c r="FE91" s="25">
        <v>2.1</v>
      </c>
      <c r="FF91" s="25">
        <v>2.2999999999999998</v>
      </c>
      <c r="FG91" s="25">
        <v>2.2000000000000002</v>
      </c>
      <c r="FH91" s="25">
        <v>2.8</v>
      </c>
      <c r="FI91" s="25">
        <v>2.2000000000000002</v>
      </c>
      <c r="FJ91" s="25">
        <v>3.2</v>
      </c>
      <c r="FK91" s="25">
        <v>2.5</v>
      </c>
      <c r="FL91" s="25">
        <v>2.8</v>
      </c>
      <c r="FM91" s="25">
        <v>2.2000000000000002</v>
      </c>
      <c r="FN91" s="25">
        <v>2.8</v>
      </c>
      <c r="FO91" s="25">
        <v>2.2000000000000002</v>
      </c>
      <c r="FP91" s="25">
        <v>3.5</v>
      </c>
      <c r="FQ91" s="25">
        <v>2.2000000000000002</v>
      </c>
      <c r="FR91" s="25"/>
      <c r="FS91" s="25">
        <v>2.8</v>
      </c>
      <c r="FT91" s="25">
        <v>2.8</v>
      </c>
      <c r="FU91" s="25">
        <v>2.5</v>
      </c>
      <c r="FV91" s="25">
        <v>2.8</v>
      </c>
      <c r="FW91" s="25">
        <v>2.5</v>
      </c>
      <c r="FX91" s="25">
        <v>2.5</v>
      </c>
      <c r="FY91" s="25">
        <v>2.5</v>
      </c>
      <c r="FZ91" s="25">
        <v>2.8</v>
      </c>
      <c r="GA91" s="25">
        <v>2.2000000000000002</v>
      </c>
      <c r="GB91" s="25">
        <v>2.8</v>
      </c>
      <c r="GC91" s="25">
        <v>2</v>
      </c>
      <c r="GD91" s="25">
        <v>2.8</v>
      </c>
      <c r="GE91" s="25">
        <v>2.2000000000000002</v>
      </c>
      <c r="GG91" s="28">
        <v>560706</v>
      </c>
      <c r="GH91" s="28">
        <v>386426.8</v>
      </c>
      <c r="GI91" s="28">
        <v>1904278.9</v>
      </c>
      <c r="GJ91" s="28">
        <v>136666</v>
      </c>
      <c r="GK91" s="28">
        <v>151055.4</v>
      </c>
      <c r="GL91" s="28">
        <v>125939.4</v>
      </c>
      <c r="GM91" s="28">
        <v>48865.4</v>
      </c>
      <c r="GN91" s="28">
        <v>448639.5</v>
      </c>
      <c r="GO91" s="28">
        <v>568018.30000000005</v>
      </c>
      <c r="GP91" s="28">
        <v>50075.9</v>
      </c>
      <c r="GQ91" s="28">
        <v>296729</v>
      </c>
      <c r="GR91" s="28">
        <v>3095.5</v>
      </c>
      <c r="GS91" s="28">
        <v>35263.800000000003</v>
      </c>
      <c r="GU91" s="26">
        <v>25.21</v>
      </c>
      <c r="GV91" s="26">
        <v>19.399999999999999</v>
      </c>
      <c r="GW91" s="26">
        <v>59.19</v>
      </c>
      <c r="GX91" s="26">
        <v>41.39</v>
      </c>
      <c r="GY91" s="26">
        <v>56.02</v>
      </c>
      <c r="GZ91" s="26">
        <v>54.81</v>
      </c>
      <c r="HA91" s="26">
        <v>25.58</v>
      </c>
      <c r="HB91" s="26">
        <v>34.549999999999997</v>
      </c>
      <c r="HC91" s="26">
        <v>17.55</v>
      </c>
      <c r="HD91" s="26">
        <v>8.66</v>
      </c>
      <c r="HE91" s="26">
        <v>12.39</v>
      </c>
      <c r="HF91" s="26">
        <v>9.02</v>
      </c>
      <c r="HG91" s="26">
        <v>2</v>
      </c>
      <c r="HI91" s="27">
        <f t="shared" si="57"/>
        <v>2.1154537931506991E-2</v>
      </c>
      <c r="HJ91" s="27">
        <f t="shared" si="57"/>
        <v>9.5793596695972275E-3</v>
      </c>
      <c r="HK91" s="27">
        <f t="shared" si="57"/>
        <v>1.4498540908427738E-2</v>
      </c>
      <c r="HL91" s="27">
        <f t="shared" si="54"/>
        <v>1.8120595152956179E-2</v>
      </c>
      <c r="HM91" s="27">
        <f t="shared" si="54"/>
        <v>2.6885713808779677E-2</v>
      </c>
      <c r="HN91" s="27">
        <f t="shared" si="54"/>
        <v>3.9540748828358264E-2</v>
      </c>
      <c r="HO91" s="27">
        <f t="shared" si="54"/>
        <v>3.5397751004480435E-2</v>
      </c>
      <c r="HP91" s="27">
        <f t="shared" si="54"/>
        <v>1.2099830986992844E-2</v>
      </c>
      <c r="HQ91" s="27">
        <f t="shared" si="54"/>
        <v>1.0093579942650255E-2</v>
      </c>
      <c r="HR91" s="27">
        <f t="shared" si="54"/>
        <v>1.896644622775143E-2</v>
      </c>
      <c r="HS91" s="27">
        <f t="shared" si="64"/>
        <v>9.1243494732324293E-3</v>
      </c>
      <c r="HT91" s="27">
        <f t="shared" si="64"/>
        <v>0.13835653422505392</v>
      </c>
      <c r="HU91" s="27">
        <f t="shared" si="64"/>
        <v>9.6432144863038919E-3</v>
      </c>
      <c r="HW91" s="27">
        <f t="shared" si="38"/>
        <v>4.5255902996872904E-2</v>
      </c>
      <c r="HX91" s="27">
        <f t="shared" si="39"/>
        <v>1.8100200095703962E-2</v>
      </c>
      <c r="HY91" s="27">
        <f t="shared" si="40"/>
        <v>2.4190815505711682E-2</v>
      </c>
      <c r="HZ91" s="27">
        <f t="shared" si="41"/>
        <v>2.648506187556075E-2</v>
      </c>
      <c r="IA91" s="27">
        <f t="shared" si="42"/>
        <v>3.9551573584095785E-2</v>
      </c>
      <c r="IB91" s="27">
        <f t="shared" si="43"/>
        <v>5.0869173367682909E-2</v>
      </c>
      <c r="IC91" s="27">
        <f t="shared" si="44"/>
        <v>4.5705576096985133E-2</v>
      </c>
      <c r="ID91" s="27">
        <f t="shared" si="45"/>
        <v>2.0065149725730234E-2</v>
      </c>
      <c r="IE91" s="27">
        <f t="shared" si="46"/>
        <v>1.4122937055756237E-2</v>
      </c>
      <c r="IF91" s="27">
        <f t="shared" si="47"/>
        <v>2.5566200521622093E-2</v>
      </c>
      <c r="IG91" s="27">
        <f t="shared" si="48"/>
        <v>1.0991191375455784E-2</v>
      </c>
      <c r="IH91" s="27"/>
      <c r="II91" s="27"/>
      <c r="IK91" s="27">
        <f t="shared" si="59"/>
        <v>2.83833044962433E-3</v>
      </c>
      <c r="IL91" s="27">
        <f t="shared" si="59"/>
        <v>3.8247492677042244E-3</v>
      </c>
      <c r="IM91" s="27">
        <f t="shared" si="59"/>
        <v>1.3763160825956978E-2</v>
      </c>
      <c r="IN91" s="27">
        <f t="shared" si="59"/>
        <v>0.18209916608219789</v>
      </c>
      <c r="IO91" s="27">
        <f t="shared" si="59"/>
        <v>8.8311728612626358E-2</v>
      </c>
      <c r="IP91" s="27">
        <f t="shared" si="59"/>
        <v>4.4741393394418585E-3</v>
      </c>
      <c r="IQ91" s="27">
        <f t="shared" si="59"/>
        <v>3.0553269348688378E-2</v>
      </c>
      <c r="IR91" s="27">
        <f t="shared" si="59"/>
        <v>5.5885199722319591E-3</v>
      </c>
      <c r="IS91" s="27">
        <f t="shared" si="58"/>
        <v>5.7283088115315378E-3</v>
      </c>
      <c r="IT91" s="27">
        <f t="shared" si="58"/>
        <v>1.4900164457212716E-2</v>
      </c>
      <c r="IU91" s="27">
        <f t="shared" si="58"/>
        <v>6.8617673077030414E-2</v>
      </c>
      <c r="IV91" s="27">
        <f t="shared" si="58"/>
        <v>0.11603227268094687</v>
      </c>
      <c r="IW91" s="27">
        <f t="shared" si="58"/>
        <v>1.5058026590350763E-2</v>
      </c>
    </row>
    <row r="92" spans="1:257">
      <c r="A92" s="21">
        <v>90</v>
      </c>
      <c r="B92" s="19" t="s">
        <v>173</v>
      </c>
      <c r="C92" s="19">
        <v>13</v>
      </c>
      <c r="D92" s="19">
        <v>1</v>
      </c>
      <c r="E92" s="19">
        <v>14</v>
      </c>
      <c r="G92" s="23">
        <v>41218</v>
      </c>
      <c r="H92" s="24">
        <v>0.93571759259259257</v>
      </c>
      <c r="J92" s="25">
        <v>32.847000000000001</v>
      </c>
      <c r="K92" s="25">
        <v>-44.427</v>
      </c>
      <c r="L92" s="25">
        <v>10.454000000000001</v>
      </c>
      <c r="M92" s="26">
        <f t="shared" si="65"/>
        <v>137.69979987375407</v>
      </c>
      <c r="O92" s="26">
        <v>42.910881719999999</v>
      </c>
      <c r="P92" s="26">
        <v>8.9919401400000005</v>
      </c>
      <c r="Q92" s="26">
        <v>0.90432157999999996</v>
      </c>
      <c r="R92" s="26">
        <v>4.9693040000000008E-2</v>
      </c>
      <c r="S92" s="26">
        <v>0.25303091999999999</v>
      </c>
      <c r="T92" s="26">
        <v>33.241873500000004</v>
      </c>
      <c r="U92" s="26">
        <v>1.0200716999999999</v>
      </c>
      <c r="V92" s="26">
        <v>6.0593185800000002</v>
      </c>
      <c r="W92" s="26">
        <v>2.4066239999999999</v>
      </c>
      <c r="X92" s="26">
        <v>1.8103237099999998</v>
      </c>
      <c r="Y92" s="26">
        <v>6.0230499999999999E-2</v>
      </c>
      <c r="Z92" s="26">
        <v>0.52100000000000002</v>
      </c>
      <c r="AA92" s="26">
        <v>0.48199999999999998</v>
      </c>
      <c r="AB92" s="26">
        <f t="shared" si="49"/>
        <v>98.711309390000011</v>
      </c>
      <c r="AC92" s="26">
        <f t="shared" si="50"/>
        <v>0.21937866872999831</v>
      </c>
      <c r="AD92" s="26">
        <f t="shared" si="36"/>
        <v>0.10875902316293028</v>
      </c>
      <c r="AE92" s="26">
        <f t="shared" si="37"/>
        <v>98.383171698107077</v>
      </c>
      <c r="AG92" s="25">
        <v>74.650999999999996</v>
      </c>
      <c r="AH92" s="25">
        <v>20.559000000000001</v>
      </c>
      <c r="AI92" s="25">
        <v>0.86799999999999999</v>
      </c>
      <c r="AJ92" s="25">
        <v>8.0600000000000005E-2</v>
      </c>
      <c r="AK92" s="25">
        <v>0.30070000000000002</v>
      </c>
      <c r="AL92" s="25">
        <v>44.49</v>
      </c>
      <c r="AM92" s="25">
        <v>3.0074999999999998</v>
      </c>
      <c r="AN92" s="25">
        <v>8.0210000000000008</v>
      </c>
      <c r="AO92" s="25">
        <v>10.106</v>
      </c>
      <c r="AP92" s="25">
        <v>11.211</v>
      </c>
      <c r="AQ92" s="25">
        <v>0.42320000000000002</v>
      </c>
      <c r="AR92" s="25">
        <v>6.3087999999999997</v>
      </c>
      <c r="AS92" s="25">
        <v>24.852499999999999</v>
      </c>
      <c r="AU92" s="26">
        <v>40.258600000000001</v>
      </c>
      <c r="AV92" s="26">
        <v>7.5349000000000004</v>
      </c>
      <c r="AW92" s="26">
        <v>0.85719999999999996</v>
      </c>
      <c r="AX92" s="26">
        <v>4.8800000000000003E-2</v>
      </c>
      <c r="AY92" s="26">
        <v>0.24779999999999999</v>
      </c>
      <c r="AZ92" s="26">
        <v>31.369900000000001</v>
      </c>
      <c r="BA92" s="26">
        <v>0.99339999999999995</v>
      </c>
      <c r="BB92" s="26">
        <v>4.5952000000000002</v>
      </c>
      <c r="BC92" s="26">
        <v>2.4815999999999998</v>
      </c>
      <c r="BD92" s="26">
        <v>1.3083</v>
      </c>
      <c r="BE92" s="26">
        <v>6.3100000000000003E-2</v>
      </c>
      <c r="BF92" s="26">
        <v>0.56910000000000005</v>
      </c>
      <c r="BG92" s="26">
        <v>0.497</v>
      </c>
      <c r="BI92" s="27">
        <f t="shared" si="61"/>
        <v>1.0658811215491846</v>
      </c>
      <c r="BJ92" s="27">
        <f t="shared" si="61"/>
        <v>1.1933721933934094</v>
      </c>
      <c r="BK92" s="27">
        <f t="shared" si="61"/>
        <v>1.0549715118992067</v>
      </c>
      <c r="BL92" s="27">
        <f t="shared" si="60"/>
        <v>1.0183000000000002</v>
      </c>
      <c r="BM92" s="27">
        <f t="shared" si="60"/>
        <v>1.0211094430992735</v>
      </c>
      <c r="BN92" s="27">
        <f t="shared" si="60"/>
        <v>1.0596741940522603</v>
      </c>
      <c r="BO92" s="27">
        <f t="shared" si="60"/>
        <v>1.0268489027582042</v>
      </c>
      <c r="BP92" s="27">
        <f t="shared" si="60"/>
        <v>1.3186191199512536</v>
      </c>
      <c r="BQ92" s="27">
        <f t="shared" si="60"/>
        <v>0.96978723404255318</v>
      </c>
      <c r="BR92" s="27">
        <f t="shared" si="51"/>
        <v>1.3837221661698385</v>
      </c>
      <c r="BS92" s="27">
        <f t="shared" si="51"/>
        <v>0.95452456418383513</v>
      </c>
      <c r="BT92" s="27">
        <f t="shared" si="51"/>
        <v>0.91548058337726235</v>
      </c>
      <c r="BU92" s="27">
        <f t="shared" si="51"/>
        <v>0.96981891348088534</v>
      </c>
      <c r="BW92" s="19">
        <v>418571.4</v>
      </c>
      <c r="BX92" s="19">
        <v>79445.2</v>
      </c>
      <c r="BY92" s="19">
        <v>16528.2</v>
      </c>
      <c r="BZ92" s="19">
        <v>129.6</v>
      </c>
      <c r="CA92" s="19">
        <v>458.5</v>
      </c>
      <c r="CB92" s="19">
        <v>56029.9</v>
      </c>
      <c r="CC92" s="19">
        <v>1468.4</v>
      </c>
      <c r="CD92" s="19">
        <v>35986.699999999997</v>
      </c>
      <c r="CE92" s="19">
        <v>57405.3</v>
      </c>
      <c r="CF92" s="19">
        <v>5614.6</v>
      </c>
      <c r="CG92" s="19">
        <v>1255.8</v>
      </c>
      <c r="CH92" s="19">
        <v>196</v>
      </c>
      <c r="CI92" s="19">
        <v>8764.1</v>
      </c>
      <c r="CK92" s="19">
        <f t="shared" si="55"/>
        <v>421799.72857142857</v>
      </c>
      <c r="CL92" s="19">
        <f t="shared" si="55"/>
        <v>80746.492156862747</v>
      </c>
      <c r="CM92" s="19">
        <f t="shared" si="55"/>
        <v>23159.919148936169</v>
      </c>
      <c r="CN92" s="19">
        <f t="shared" si="52"/>
        <v>418.6</v>
      </c>
      <c r="CO92" s="19">
        <f t="shared" si="52"/>
        <v>640.50425531914891</v>
      </c>
      <c r="CP92" s="19">
        <f t="shared" si="52"/>
        <v>56380.333333333336</v>
      </c>
      <c r="CQ92" s="19">
        <f t="shared" si="52"/>
        <v>1689.3500000000001</v>
      </c>
      <c r="CR92" s="19">
        <f t="shared" si="52"/>
        <v>36722.549999999996</v>
      </c>
      <c r="CS92" s="19">
        <f t="shared" si="52"/>
        <v>61282.350000000006</v>
      </c>
      <c r="CT92" s="19">
        <f t="shared" si="52"/>
        <v>5935.2000000000007</v>
      </c>
      <c r="CU92" s="19">
        <f t="shared" si="62"/>
        <v>2982.0904761904758</v>
      </c>
      <c r="CV92" s="19">
        <f t="shared" si="62"/>
        <v>341.83333333333337</v>
      </c>
      <c r="CW92" s="19">
        <f t="shared" si="62"/>
        <v>9852.15</v>
      </c>
      <c r="CY92" s="19">
        <v>3740.9</v>
      </c>
      <c r="CZ92" s="19">
        <v>1475.1</v>
      </c>
      <c r="DA92" s="19">
        <v>6907</v>
      </c>
      <c r="DB92" s="19">
        <v>318.89999999999998</v>
      </c>
      <c r="DC92" s="19">
        <v>196</v>
      </c>
      <c r="DD92" s="19">
        <v>335.5</v>
      </c>
      <c r="DE92" s="19">
        <v>239.2</v>
      </c>
      <c r="DF92" s="19">
        <v>837.2</v>
      </c>
      <c r="DG92" s="19">
        <v>4046.5</v>
      </c>
      <c r="DH92" s="19">
        <v>375.4</v>
      </c>
      <c r="DI92" s="19">
        <v>1900.3</v>
      </c>
      <c r="DJ92" s="19">
        <v>149.5</v>
      </c>
      <c r="DK92" s="19">
        <v>1156.2</v>
      </c>
      <c r="DM92" s="19">
        <v>2544.9</v>
      </c>
      <c r="DN92" s="19">
        <v>1089.7</v>
      </c>
      <c r="DO92" s="19">
        <v>6318.9</v>
      </c>
      <c r="DP92" s="19">
        <v>259.10000000000002</v>
      </c>
      <c r="DQ92" s="19">
        <v>166.1</v>
      </c>
      <c r="DR92" s="19">
        <v>362.1</v>
      </c>
      <c r="DS92" s="19">
        <v>202.7</v>
      </c>
      <c r="DT92" s="19">
        <v>634.5</v>
      </c>
      <c r="DU92" s="19">
        <v>3707.6</v>
      </c>
      <c r="DV92" s="19">
        <v>265.8</v>
      </c>
      <c r="DW92" s="19">
        <v>1568.1</v>
      </c>
      <c r="DX92" s="19">
        <v>142.9</v>
      </c>
      <c r="DY92" s="19">
        <v>1019.9</v>
      </c>
      <c r="EA92" s="19">
        <f t="shared" si="56"/>
        <v>3228.3285714285716</v>
      </c>
      <c r="EB92" s="19">
        <f t="shared" si="56"/>
        <v>1301.2921568627451</v>
      </c>
      <c r="EC92" s="19">
        <f t="shared" si="56"/>
        <v>6631.7191489361703</v>
      </c>
      <c r="ED92" s="19">
        <f t="shared" si="53"/>
        <v>289</v>
      </c>
      <c r="EE92" s="19">
        <f t="shared" si="53"/>
        <v>182.00425531914894</v>
      </c>
      <c r="EF92" s="19">
        <f t="shared" si="53"/>
        <v>350.43333333333334</v>
      </c>
      <c r="EG92" s="19">
        <f t="shared" si="53"/>
        <v>220.95</v>
      </c>
      <c r="EH92" s="19">
        <f t="shared" si="53"/>
        <v>735.85</v>
      </c>
      <c r="EI92" s="19">
        <f t="shared" si="53"/>
        <v>3877.05</v>
      </c>
      <c r="EJ92" s="19">
        <f t="shared" si="53"/>
        <v>320.60000000000002</v>
      </c>
      <c r="EK92" s="19">
        <f t="shared" si="63"/>
        <v>1726.2904761904761</v>
      </c>
      <c r="EL92" s="19">
        <f t="shared" si="63"/>
        <v>145.83333333333334</v>
      </c>
      <c r="EM92" s="19">
        <f t="shared" si="63"/>
        <v>1088.05</v>
      </c>
      <c r="EO92" s="26">
        <v>30.1</v>
      </c>
      <c r="EQ92" s="19">
        <v>10</v>
      </c>
      <c r="ER92" s="19">
        <v>30</v>
      </c>
      <c r="ES92" s="19">
        <v>20</v>
      </c>
      <c r="ET92" s="19">
        <v>50</v>
      </c>
      <c r="EU92" s="19">
        <v>30</v>
      </c>
      <c r="EV92" s="19">
        <v>30</v>
      </c>
      <c r="EW92" s="19">
        <v>30</v>
      </c>
      <c r="EX92" s="19">
        <v>30</v>
      </c>
      <c r="EY92" s="19">
        <v>20</v>
      </c>
      <c r="EZ92" s="19">
        <v>30</v>
      </c>
      <c r="FA92" s="19">
        <v>20</v>
      </c>
      <c r="FB92" s="19">
        <v>30</v>
      </c>
      <c r="FC92" s="19">
        <v>20</v>
      </c>
      <c r="FE92" s="25">
        <v>2.1</v>
      </c>
      <c r="FF92" s="25">
        <v>2.2999999999999998</v>
      </c>
      <c r="FG92" s="25">
        <v>2.2000000000000002</v>
      </c>
      <c r="FH92" s="25">
        <v>2.8</v>
      </c>
      <c r="FI92" s="25">
        <v>2.2000000000000002</v>
      </c>
      <c r="FJ92" s="25">
        <v>3.2</v>
      </c>
      <c r="FK92" s="25">
        <v>2.5</v>
      </c>
      <c r="FL92" s="25">
        <v>2.8</v>
      </c>
      <c r="FM92" s="25">
        <v>2.2000000000000002</v>
      </c>
      <c r="FN92" s="25">
        <v>2.8</v>
      </c>
      <c r="FO92" s="25">
        <v>2.2000000000000002</v>
      </c>
      <c r="FP92" s="25">
        <v>3.5</v>
      </c>
      <c r="FQ92" s="25">
        <v>2.2000000000000002</v>
      </c>
      <c r="FR92" s="25"/>
      <c r="FS92" s="25">
        <v>2.8</v>
      </c>
      <c r="FT92" s="25">
        <v>2.8</v>
      </c>
      <c r="FU92" s="25">
        <v>2.5</v>
      </c>
      <c r="FV92" s="25">
        <v>2.8</v>
      </c>
      <c r="FW92" s="25">
        <v>2.5</v>
      </c>
      <c r="FX92" s="25">
        <v>2.5</v>
      </c>
      <c r="FY92" s="25">
        <v>2.5</v>
      </c>
      <c r="FZ92" s="25">
        <v>2.8</v>
      </c>
      <c r="GA92" s="25">
        <v>2.2000000000000002</v>
      </c>
      <c r="GB92" s="25">
        <v>2.8</v>
      </c>
      <c r="GC92" s="25">
        <v>2</v>
      </c>
      <c r="GD92" s="25">
        <v>2.8</v>
      </c>
      <c r="GE92" s="25">
        <v>2.2000000000000002</v>
      </c>
      <c r="GG92" s="28">
        <v>560706</v>
      </c>
      <c r="GH92" s="28">
        <v>386426.8</v>
      </c>
      <c r="GI92" s="28">
        <v>1904278.9</v>
      </c>
      <c r="GJ92" s="28">
        <v>136666</v>
      </c>
      <c r="GK92" s="28">
        <v>151055.4</v>
      </c>
      <c r="GL92" s="28">
        <v>125939.4</v>
      </c>
      <c r="GM92" s="28">
        <v>48865.4</v>
      </c>
      <c r="GN92" s="28">
        <v>448639.5</v>
      </c>
      <c r="GO92" s="28">
        <v>568018.30000000005</v>
      </c>
      <c r="GP92" s="28">
        <v>50075.9</v>
      </c>
      <c r="GQ92" s="28">
        <v>296729</v>
      </c>
      <c r="GR92" s="28">
        <v>3095.5</v>
      </c>
      <c r="GS92" s="28">
        <v>35263.800000000003</v>
      </c>
      <c r="GU92" s="26">
        <v>25.21</v>
      </c>
      <c r="GV92" s="26">
        <v>19.399999999999999</v>
      </c>
      <c r="GW92" s="26">
        <v>59.19</v>
      </c>
      <c r="GX92" s="26">
        <v>41.39</v>
      </c>
      <c r="GY92" s="26">
        <v>56.02</v>
      </c>
      <c r="GZ92" s="26">
        <v>54.81</v>
      </c>
      <c r="HA92" s="26">
        <v>25.58</v>
      </c>
      <c r="HB92" s="26">
        <v>34.549999999999997</v>
      </c>
      <c r="HC92" s="26">
        <v>17.55</v>
      </c>
      <c r="HD92" s="26">
        <v>8.66</v>
      </c>
      <c r="HE92" s="26">
        <v>12.39</v>
      </c>
      <c r="HF92" s="26">
        <v>9.02</v>
      </c>
      <c r="HG92" s="26">
        <v>2</v>
      </c>
      <c r="HI92" s="27">
        <f t="shared" si="57"/>
        <v>2.1056601694042772E-2</v>
      </c>
      <c r="HJ92" s="27">
        <f t="shared" si="57"/>
        <v>9.6491751354309159E-3</v>
      </c>
      <c r="HK92" s="27">
        <f t="shared" si="57"/>
        <v>1.4601907289076099E-2</v>
      </c>
      <c r="HL92" s="27">
        <f t="shared" si="54"/>
        <v>1.8131244343102742E-2</v>
      </c>
      <c r="HM92" s="27">
        <f t="shared" si="54"/>
        <v>2.2809317481718664E-2</v>
      </c>
      <c r="HN92" s="27">
        <f t="shared" si="54"/>
        <v>3.8544784562373827E-2</v>
      </c>
      <c r="HO92" s="27">
        <f t="shared" si="54"/>
        <v>3.5673441250021393E-2</v>
      </c>
      <c r="HP92" s="27">
        <f t="shared" si="54"/>
        <v>1.2298635688665504E-2</v>
      </c>
      <c r="HQ92" s="27">
        <f t="shared" si="54"/>
        <v>1.0201874198587264E-2</v>
      </c>
      <c r="HR92" s="27">
        <f t="shared" si="54"/>
        <v>1.9129876354902424E-2</v>
      </c>
      <c r="HS92" s="27">
        <f t="shared" si="64"/>
        <v>9.0551024188423018E-3</v>
      </c>
      <c r="HT92" s="27">
        <f t="shared" si="64"/>
        <v>0.1438287299753894</v>
      </c>
      <c r="HU92" s="27">
        <f t="shared" si="64"/>
        <v>9.9209661768291622E-3</v>
      </c>
      <c r="HW92" s="27">
        <f t="shared" si="38"/>
        <v>4.5046388004065706E-2</v>
      </c>
      <c r="HX92" s="27">
        <f t="shared" si="39"/>
        <v>1.8232116418396716E-2</v>
      </c>
      <c r="HY92" s="27">
        <f t="shared" si="40"/>
        <v>2.4363282311823473E-2</v>
      </c>
      <c r="HZ92" s="27">
        <f t="shared" si="41"/>
        <v>2.6500626731878967E-2</v>
      </c>
      <c r="IA92" s="27">
        <f t="shared" si="42"/>
        <v>3.3554786947356328E-2</v>
      </c>
      <c r="IB92" s="27">
        <f t="shared" si="43"/>
        <v>4.9587865339493928E-2</v>
      </c>
      <c r="IC92" s="27">
        <f t="shared" si="44"/>
        <v>4.6061547342027616E-2</v>
      </c>
      <c r="ID92" s="27">
        <f t="shared" si="45"/>
        <v>2.0394827562514005E-2</v>
      </c>
      <c r="IE92" s="27">
        <f t="shared" si="46"/>
        <v>1.42744623786633E-2</v>
      </c>
      <c r="IF92" s="27">
        <f t="shared" si="47"/>
        <v>2.5786499430117817E-2</v>
      </c>
      <c r="IG92" s="27">
        <f t="shared" si="48"/>
        <v>1.0907776373737436E-2</v>
      </c>
      <c r="IH92" s="27"/>
      <c r="II92" s="27"/>
      <c r="IK92" s="27">
        <f t="shared" si="59"/>
        <v>2.8389386106856471E-3</v>
      </c>
      <c r="IL92" s="27">
        <f t="shared" si="59"/>
        <v>3.7942146003821097E-3</v>
      </c>
      <c r="IM92" s="27">
        <f t="shared" si="59"/>
        <v>1.3459328351756047E-2</v>
      </c>
      <c r="IN92" s="27">
        <f t="shared" si="59"/>
        <v>0.16730952283871514</v>
      </c>
      <c r="IO92" s="27">
        <f t="shared" si="59"/>
        <v>6.5824411502059282E-2</v>
      </c>
      <c r="IP92" s="27">
        <f t="shared" si="59"/>
        <v>4.47348106920821E-3</v>
      </c>
      <c r="IQ92" s="27">
        <f t="shared" si="59"/>
        <v>3.1322941318004227E-2</v>
      </c>
      <c r="IR92" s="27">
        <f t="shared" si="59"/>
        <v>5.6596387690856214E-3</v>
      </c>
      <c r="IS92" s="27">
        <f t="shared" si="58"/>
        <v>5.7311041618403813E-3</v>
      </c>
      <c r="IT92" s="27">
        <f t="shared" si="58"/>
        <v>1.4824454838501864E-2</v>
      </c>
      <c r="IU92" s="27">
        <f t="shared" si="58"/>
        <v>7.0423413618264971E-2</v>
      </c>
      <c r="IV92" s="27">
        <f t="shared" si="58"/>
        <v>0.11856638784845527</v>
      </c>
      <c r="IW92" s="27">
        <f t="shared" si="58"/>
        <v>1.5381796480427853E-2</v>
      </c>
    </row>
    <row r="93" spans="1:257">
      <c r="A93" s="21">
        <v>91</v>
      </c>
      <c r="B93" s="19" t="s">
        <v>173</v>
      </c>
      <c r="C93" s="19">
        <v>13</v>
      </c>
      <c r="D93" s="19">
        <v>1</v>
      </c>
      <c r="E93" s="19">
        <v>15</v>
      </c>
      <c r="G93" s="23">
        <v>41218</v>
      </c>
      <c r="H93" s="24">
        <v>0.93872685185185178</v>
      </c>
      <c r="J93" s="25">
        <v>32.853999999999999</v>
      </c>
      <c r="K93" s="25">
        <v>-44.418999999999997</v>
      </c>
      <c r="L93" s="25">
        <v>10.454000000000001</v>
      </c>
      <c r="M93" s="26">
        <f t="shared" si="65"/>
        <v>148.32994568648934</v>
      </c>
      <c r="O93" s="26">
        <v>42.519382499999999</v>
      </c>
      <c r="P93" s="26">
        <v>9.1601020799999997</v>
      </c>
      <c r="Q93" s="26">
        <v>0.90599006999999998</v>
      </c>
      <c r="R93" s="26">
        <v>4.6769920000000006E-2</v>
      </c>
      <c r="S93" s="26">
        <v>0.22802204999999998</v>
      </c>
      <c r="T93" s="26">
        <v>33.303625500000003</v>
      </c>
      <c r="U93" s="26">
        <v>1.04460507</v>
      </c>
      <c r="V93" s="26">
        <v>6.0526854999999999</v>
      </c>
      <c r="W93" s="26">
        <v>2.2764983999999999</v>
      </c>
      <c r="X93" s="26">
        <v>1.7847122799999999</v>
      </c>
      <c r="Y93" s="26">
        <v>4.5775179999999999E-2</v>
      </c>
      <c r="Z93" s="26">
        <v>0.77300000000000002</v>
      </c>
      <c r="AA93" s="26">
        <v>0.48</v>
      </c>
      <c r="AB93" s="26">
        <f t="shared" si="49"/>
        <v>98.621168550000007</v>
      </c>
      <c r="AC93" s="26">
        <f t="shared" si="50"/>
        <v>0.32548888853798214</v>
      </c>
      <c r="AD93" s="26">
        <f t="shared" si="36"/>
        <v>0.10830774090914218</v>
      </c>
      <c r="AE93" s="26">
        <f t="shared" si="37"/>
        <v>98.187371920552891</v>
      </c>
      <c r="AG93" s="25">
        <v>73.879000000000005</v>
      </c>
      <c r="AH93" s="25">
        <v>20.923999999999999</v>
      </c>
      <c r="AI93" s="25">
        <v>0.87109999999999999</v>
      </c>
      <c r="AJ93" s="25">
        <v>7.7100000000000002E-2</v>
      </c>
      <c r="AK93" s="25">
        <v>0.2717</v>
      </c>
      <c r="AL93" s="25">
        <v>44.582000000000001</v>
      </c>
      <c r="AM93" s="25">
        <v>3.0798000000000001</v>
      </c>
      <c r="AN93" s="25">
        <v>8.0039999999999996</v>
      </c>
      <c r="AO93" s="25">
        <v>9.5619999999999994</v>
      </c>
      <c r="AP93" s="25">
        <v>11.034000000000001</v>
      </c>
      <c r="AQ93" s="25">
        <v>0.32340000000000002</v>
      </c>
      <c r="AR93" s="25">
        <v>9.3999000000000006</v>
      </c>
      <c r="AS93" s="25">
        <v>24.727599999999999</v>
      </c>
      <c r="AU93" s="26">
        <v>39.842300000000002</v>
      </c>
      <c r="AV93" s="26">
        <v>7.6687000000000003</v>
      </c>
      <c r="AW93" s="26">
        <v>0.86019999999999996</v>
      </c>
      <c r="AX93" s="26">
        <v>4.6600000000000003E-2</v>
      </c>
      <c r="AY93" s="26">
        <v>0.22389999999999999</v>
      </c>
      <c r="AZ93" s="26">
        <v>31.434799999999999</v>
      </c>
      <c r="BA93" s="26">
        <v>1.0173000000000001</v>
      </c>
      <c r="BB93" s="26">
        <v>4.5854999999999997</v>
      </c>
      <c r="BC93" s="26">
        <v>2.3479999999999999</v>
      </c>
      <c r="BD93" s="26">
        <v>1.2877000000000001</v>
      </c>
      <c r="BE93" s="26">
        <v>4.8300000000000003E-2</v>
      </c>
      <c r="BF93" s="26">
        <v>0.84789999999999999</v>
      </c>
      <c r="BG93" s="26">
        <v>0.4945</v>
      </c>
      <c r="BI93" s="27">
        <f t="shared" si="61"/>
        <v>1.0671919668292242</v>
      </c>
      <c r="BJ93" s="27">
        <f t="shared" si="61"/>
        <v>1.1944791268402728</v>
      </c>
      <c r="BK93" s="27">
        <f t="shared" si="61"/>
        <v>1.0532318879330389</v>
      </c>
      <c r="BL93" s="27">
        <f t="shared" si="60"/>
        <v>1.0036463519313306</v>
      </c>
      <c r="BM93" s="27">
        <f t="shared" si="60"/>
        <v>1.0184102277802589</v>
      </c>
      <c r="BN93" s="27">
        <f t="shared" si="60"/>
        <v>1.059450847468411</v>
      </c>
      <c r="BO93" s="27">
        <f t="shared" si="60"/>
        <v>1.0268407254497198</v>
      </c>
      <c r="BP93" s="27">
        <f t="shared" si="60"/>
        <v>1.3199619452622398</v>
      </c>
      <c r="BQ93" s="27">
        <f t="shared" si="60"/>
        <v>0.96954787052810909</v>
      </c>
      <c r="BR93" s="27">
        <f t="shared" si="51"/>
        <v>1.385968998990448</v>
      </c>
      <c r="BS93" s="27">
        <f t="shared" si="51"/>
        <v>0.94772629399585917</v>
      </c>
      <c r="BT93" s="27">
        <f t="shared" si="51"/>
        <v>0.9116641113338837</v>
      </c>
      <c r="BU93" s="27">
        <f t="shared" si="51"/>
        <v>0.97067745197168853</v>
      </c>
      <c r="BW93" s="19">
        <v>414242.1</v>
      </c>
      <c r="BX93" s="19">
        <v>80854.399999999994</v>
      </c>
      <c r="BY93" s="19">
        <v>16589.099999999999</v>
      </c>
      <c r="BZ93" s="19">
        <v>123</v>
      </c>
      <c r="CA93" s="19">
        <v>412.2</v>
      </c>
      <c r="CB93" s="19">
        <v>56146.9</v>
      </c>
      <c r="CC93" s="19">
        <v>1506</v>
      </c>
      <c r="CD93" s="19">
        <v>35910.9</v>
      </c>
      <c r="CE93" s="19">
        <v>54311.8</v>
      </c>
      <c r="CF93" s="19">
        <v>5525.3</v>
      </c>
      <c r="CG93" s="19">
        <v>960.8</v>
      </c>
      <c r="CH93" s="19">
        <v>292.5</v>
      </c>
      <c r="CI93" s="19">
        <v>8720.1</v>
      </c>
      <c r="CK93" s="19">
        <f t="shared" si="55"/>
        <v>417585.58571428567</v>
      </c>
      <c r="CL93" s="19">
        <f t="shared" si="55"/>
        <v>82201.811764705883</v>
      </c>
      <c r="CM93" s="19">
        <f t="shared" si="55"/>
        <v>22954.751063829786</v>
      </c>
      <c r="CN93" s="19">
        <f t="shared" si="52"/>
        <v>437.15</v>
      </c>
      <c r="CO93" s="19">
        <f t="shared" si="52"/>
        <v>643.99361702127658</v>
      </c>
      <c r="CP93" s="19">
        <f t="shared" si="52"/>
        <v>56507.994736842105</v>
      </c>
      <c r="CQ93" s="19">
        <f t="shared" si="52"/>
        <v>1717.1</v>
      </c>
      <c r="CR93" s="19">
        <f t="shared" si="52"/>
        <v>36615.700000000004</v>
      </c>
      <c r="CS93" s="19">
        <f t="shared" si="52"/>
        <v>58183.15</v>
      </c>
      <c r="CT93" s="19">
        <f t="shared" si="52"/>
        <v>5866.1</v>
      </c>
      <c r="CU93" s="19">
        <f t="shared" si="62"/>
        <v>2579.361904761905</v>
      </c>
      <c r="CV93" s="19">
        <f t="shared" si="62"/>
        <v>414.37777777777779</v>
      </c>
      <c r="CW93" s="19">
        <f t="shared" si="62"/>
        <v>9863.7000000000007</v>
      </c>
      <c r="CY93" s="19">
        <v>4055.9</v>
      </c>
      <c r="CZ93" s="19">
        <v>1585.8</v>
      </c>
      <c r="DA93" s="19">
        <v>6672.2</v>
      </c>
      <c r="DB93" s="19">
        <v>335.8</v>
      </c>
      <c r="DC93" s="19">
        <v>242.7</v>
      </c>
      <c r="DD93" s="19">
        <v>342.4</v>
      </c>
      <c r="DE93" s="19">
        <v>222.7</v>
      </c>
      <c r="DF93" s="19">
        <v>814.5</v>
      </c>
      <c r="DG93" s="19">
        <v>4135.6000000000004</v>
      </c>
      <c r="DH93" s="19">
        <v>375.7</v>
      </c>
      <c r="DI93" s="19">
        <v>1665.6</v>
      </c>
      <c r="DJ93" s="19">
        <v>149.6</v>
      </c>
      <c r="DK93" s="19">
        <v>1250</v>
      </c>
      <c r="DM93" s="19">
        <v>2393.6</v>
      </c>
      <c r="DN93" s="19">
        <v>1057.2</v>
      </c>
      <c r="DO93" s="19">
        <v>6017.3</v>
      </c>
      <c r="DP93" s="19">
        <v>292.5</v>
      </c>
      <c r="DQ93" s="19">
        <v>219.4</v>
      </c>
      <c r="DR93" s="19">
        <v>375.7</v>
      </c>
      <c r="DS93" s="19">
        <v>199.5</v>
      </c>
      <c r="DT93" s="19">
        <v>595.1</v>
      </c>
      <c r="DU93" s="19">
        <v>3607.1</v>
      </c>
      <c r="DV93" s="19">
        <v>305.89999999999998</v>
      </c>
      <c r="DW93" s="19">
        <v>1575.8</v>
      </c>
      <c r="DX93" s="19">
        <v>99.7</v>
      </c>
      <c r="DY93" s="19">
        <v>1037.2</v>
      </c>
      <c r="EA93" s="19">
        <f t="shared" si="56"/>
        <v>3343.4857142857145</v>
      </c>
      <c r="EB93" s="19">
        <f t="shared" si="56"/>
        <v>1347.4117647058824</v>
      </c>
      <c r="EC93" s="19">
        <f t="shared" si="56"/>
        <v>6365.6510638297868</v>
      </c>
      <c r="ED93" s="19">
        <f t="shared" si="53"/>
        <v>314.14999999999998</v>
      </c>
      <c r="EE93" s="19">
        <f t="shared" si="53"/>
        <v>231.79361702127659</v>
      </c>
      <c r="EF93" s="19">
        <f t="shared" si="53"/>
        <v>361.09473684210525</v>
      </c>
      <c r="EG93" s="19">
        <f t="shared" si="53"/>
        <v>211.1</v>
      </c>
      <c r="EH93" s="19">
        <f t="shared" si="53"/>
        <v>704.8</v>
      </c>
      <c r="EI93" s="19">
        <f t="shared" si="53"/>
        <v>3871.3500000000004</v>
      </c>
      <c r="EJ93" s="19">
        <f t="shared" si="53"/>
        <v>340.79999999999995</v>
      </c>
      <c r="EK93" s="19">
        <f t="shared" si="63"/>
        <v>1618.5619047619048</v>
      </c>
      <c r="EL93" s="19">
        <f t="shared" si="63"/>
        <v>121.87777777777778</v>
      </c>
      <c r="EM93" s="19">
        <f t="shared" si="63"/>
        <v>1143.5999999999999</v>
      </c>
      <c r="EO93" s="26">
        <v>30.08</v>
      </c>
      <c r="EQ93" s="19">
        <v>10</v>
      </c>
      <c r="ER93" s="19">
        <v>30</v>
      </c>
      <c r="ES93" s="19">
        <v>20</v>
      </c>
      <c r="ET93" s="19">
        <v>50</v>
      </c>
      <c r="EU93" s="19">
        <v>30</v>
      </c>
      <c r="EV93" s="19">
        <v>30</v>
      </c>
      <c r="EW93" s="19">
        <v>30</v>
      </c>
      <c r="EX93" s="19">
        <v>30</v>
      </c>
      <c r="EY93" s="19">
        <v>20</v>
      </c>
      <c r="EZ93" s="19">
        <v>30</v>
      </c>
      <c r="FA93" s="19">
        <v>20</v>
      </c>
      <c r="FB93" s="19">
        <v>30</v>
      </c>
      <c r="FC93" s="19">
        <v>20</v>
      </c>
      <c r="FE93" s="25">
        <v>2.1</v>
      </c>
      <c r="FF93" s="25">
        <v>2.2999999999999998</v>
      </c>
      <c r="FG93" s="25">
        <v>2.2000000000000002</v>
      </c>
      <c r="FH93" s="25">
        <v>2.8</v>
      </c>
      <c r="FI93" s="25">
        <v>2.2000000000000002</v>
      </c>
      <c r="FJ93" s="25">
        <v>3.2</v>
      </c>
      <c r="FK93" s="25">
        <v>2.5</v>
      </c>
      <c r="FL93" s="25">
        <v>2.8</v>
      </c>
      <c r="FM93" s="25">
        <v>2.2000000000000002</v>
      </c>
      <c r="FN93" s="25">
        <v>2.8</v>
      </c>
      <c r="FO93" s="25">
        <v>2.2000000000000002</v>
      </c>
      <c r="FP93" s="25">
        <v>3.5</v>
      </c>
      <c r="FQ93" s="25">
        <v>2.2000000000000002</v>
      </c>
      <c r="FR93" s="25"/>
      <c r="FS93" s="25">
        <v>2.8</v>
      </c>
      <c r="FT93" s="25">
        <v>2.8</v>
      </c>
      <c r="FU93" s="25">
        <v>2.5</v>
      </c>
      <c r="FV93" s="25">
        <v>2.8</v>
      </c>
      <c r="FW93" s="25">
        <v>2.5</v>
      </c>
      <c r="FX93" s="25">
        <v>2.5</v>
      </c>
      <c r="FY93" s="25">
        <v>2.5</v>
      </c>
      <c r="FZ93" s="25">
        <v>2.8</v>
      </c>
      <c r="GA93" s="25">
        <v>2.2000000000000002</v>
      </c>
      <c r="GB93" s="25">
        <v>2.8</v>
      </c>
      <c r="GC93" s="25">
        <v>2</v>
      </c>
      <c r="GD93" s="25">
        <v>2.8</v>
      </c>
      <c r="GE93" s="25">
        <v>2.2000000000000002</v>
      </c>
      <c r="GG93" s="28">
        <v>560706</v>
      </c>
      <c r="GH93" s="28">
        <v>386426.8</v>
      </c>
      <c r="GI93" s="28">
        <v>1904278.9</v>
      </c>
      <c r="GJ93" s="28">
        <v>136666</v>
      </c>
      <c r="GK93" s="28">
        <v>151055.4</v>
      </c>
      <c r="GL93" s="28">
        <v>125939.4</v>
      </c>
      <c r="GM93" s="28">
        <v>48865.4</v>
      </c>
      <c r="GN93" s="28">
        <v>448639.5</v>
      </c>
      <c r="GO93" s="28">
        <v>568018.30000000005</v>
      </c>
      <c r="GP93" s="28">
        <v>50075.9</v>
      </c>
      <c r="GQ93" s="28">
        <v>296729</v>
      </c>
      <c r="GR93" s="28">
        <v>3095.5</v>
      </c>
      <c r="GS93" s="28">
        <v>35263.800000000003</v>
      </c>
      <c r="GU93" s="26">
        <v>25.21</v>
      </c>
      <c r="GV93" s="26">
        <v>19.399999999999999</v>
      </c>
      <c r="GW93" s="26">
        <v>59.19</v>
      </c>
      <c r="GX93" s="26">
        <v>41.39</v>
      </c>
      <c r="GY93" s="26">
        <v>56.02</v>
      </c>
      <c r="GZ93" s="26">
        <v>54.81</v>
      </c>
      <c r="HA93" s="26">
        <v>25.58</v>
      </c>
      <c r="HB93" s="26">
        <v>34.549999999999997</v>
      </c>
      <c r="HC93" s="26">
        <v>17.55</v>
      </c>
      <c r="HD93" s="26">
        <v>8.66</v>
      </c>
      <c r="HE93" s="26">
        <v>12.39</v>
      </c>
      <c r="HF93" s="26">
        <v>9.02</v>
      </c>
      <c r="HG93" s="26">
        <v>2</v>
      </c>
      <c r="HI93" s="27">
        <f t="shared" si="57"/>
        <v>2.1462349475724389E-2</v>
      </c>
      <c r="HJ93" s="27">
        <f t="shared" si="57"/>
        <v>9.831050637955285E-3</v>
      </c>
      <c r="HK93" s="27">
        <f t="shared" si="57"/>
        <v>1.4287147793048271E-2</v>
      </c>
      <c r="HL93" s="27">
        <f t="shared" si="54"/>
        <v>1.8637880365725275E-2</v>
      </c>
      <c r="HM93" s="27">
        <f t="shared" si="54"/>
        <v>2.5681302530498114E-2</v>
      </c>
      <c r="HN93" s="27">
        <f t="shared" si="54"/>
        <v>3.9131480859679921E-2</v>
      </c>
      <c r="HO93" s="27">
        <f t="shared" si="54"/>
        <v>3.4880523369680214E-2</v>
      </c>
      <c r="HP93" s="27">
        <f t="shared" si="54"/>
        <v>1.2052624083584467E-2</v>
      </c>
      <c r="HQ93" s="27">
        <f t="shared" si="54"/>
        <v>1.01952435990785E-2</v>
      </c>
      <c r="HR93" s="27">
        <f t="shared" si="54"/>
        <v>1.9761920461714662E-2</v>
      </c>
      <c r="HS93" s="27">
        <f t="shared" si="64"/>
        <v>8.708457553396309E-3</v>
      </c>
      <c r="HT93" s="27">
        <f t="shared" si="64"/>
        <v>0.13098137964484952</v>
      </c>
      <c r="HU93" s="27">
        <f t="shared" si="64"/>
        <v>1.0183457130700312E-2</v>
      </c>
      <c r="HW93" s="27">
        <f t="shared" si="38"/>
        <v>4.5914404233417187E-2</v>
      </c>
      <c r="HX93" s="27">
        <f t="shared" si="39"/>
        <v>1.857577018041651E-2</v>
      </c>
      <c r="HY93" s="27">
        <f t="shared" si="40"/>
        <v>2.3838106092701043E-2</v>
      </c>
      <c r="HZ93" s="27">
        <f t="shared" si="41"/>
        <v>2.7241125942544062E-2</v>
      </c>
      <c r="IA93" s="27">
        <f t="shared" si="42"/>
        <v>3.7779764152615775E-2</v>
      </c>
      <c r="IB93" s="27">
        <f t="shared" si="43"/>
        <v>5.0342650125978217E-2</v>
      </c>
      <c r="IC93" s="27">
        <f t="shared" si="44"/>
        <v>4.5037731774931089E-2</v>
      </c>
      <c r="ID93" s="27">
        <f t="shared" si="45"/>
        <v>1.9986866517808122E-2</v>
      </c>
      <c r="IE93" s="27">
        <f t="shared" si="46"/>
        <v>1.4265184843830638E-2</v>
      </c>
      <c r="IF93" s="27">
        <f t="shared" si="47"/>
        <v>2.663847592477751E-2</v>
      </c>
      <c r="IG93" s="27">
        <f t="shared" si="48"/>
        <v>1.0490207968821193E-2</v>
      </c>
      <c r="IH93" s="27"/>
      <c r="II93" s="27"/>
      <c r="IK93" s="27">
        <f t="shared" si="59"/>
        <v>2.8556916385847307E-3</v>
      </c>
      <c r="IL93" s="27">
        <f t="shared" si="59"/>
        <v>3.7632927782268069E-3</v>
      </c>
      <c r="IM93" s="27">
        <f t="shared" si="59"/>
        <v>1.3307859965353644E-2</v>
      </c>
      <c r="IN93" s="27">
        <f t="shared" si="59"/>
        <v>0.18170951317639183</v>
      </c>
      <c r="IO93" s="27">
        <f t="shared" si="59"/>
        <v>7.5577369913518558E-2</v>
      </c>
      <c r="IP93" s="27">
        <f t="shared" si="59"/>
        <v>4.4710838151508321E-3</v>
      </c>
      <c r="IQ93" s="27">
        <f t="shared" si="59"/>
        <v>3.0693861143841244E-2</v>
      </c>
      <c r="IR93" s="27">
        <f t="shared" si="59"/>
        <v>5.6630173722062201E-3</v>
      </c>
      <c r="IS93" s="27">
        <f t="shared" si="58"/>
        <v>5.9134173356457237E-3</v>
      </c>
      <c r="IT93" s="27">
        <f t="shared" si="58"/>
        <v>1.5010044078764027E-2</v>
      </c>
      <c r="IU93" s="27">
        <f t="shared" si="58"/>
        <v>8.6942148428782451E-2</v>
      </c>
      <c r="IV93" s="27">
        <f t="shared" si="58"/>
        <v>8.3341341829351531E-2</v>
      </c>
      <c r="IW93" s="27">
        <f t="shared" si="58"/>
        <v>1.5511900933010813E-2</v>
      </c>
    </row>
    <row r="94" spans="1:257">
      <c r="A94" s="21">
        <v>92</v>
      </c>
      <c r="B94" s="19" t="s">
        <v>173</v>
      </c>
      <c r="C94" s="19">
        <v>13</v>
      </c>
      <c r="D94" s="19">
        <v>1</v>
      </c>
      <c r="E94" s="19">
        <v>16</v>
      </c>
      <c r="G94" s="23">
        <v>41218</v>
      </c>
      <c r="H94" s="24">
        <v>0.94174768518518526</v>
      </c>
      <c r="J94" s="25">
        <v>32.86</v>
      </c>
      <c r="K94" s="25">
        <v>-44.411000000000001</v>
      </c>
      <c r="L94" s="25">
        <v>10.454000000000001</v>
      </c>
      <c r="M94" s="26">
        <f t="shared" si="65"/>
        <v>158.32994568648593</v>
      </c>
      <c r="O94" s="26">
        <v>42.664857619999999</v>
      </c>
      <c r="P94" s="26">
        <v>9.1015288199999986</v>
      </c>
      <c r="Q94" s="26">
        <v>0.89764761999999998</v>
      </c>
      <c r="R94" s="26">
        <v>2.7769640000000002E-2</v>
      </c>
      <c r="S94" s="26">
        <v>0.21036873</v>
      </c>
      <c r="T94" s="26">
        <v>33.379529000000005</v>
      </c>
      <c r="U94" s="26">
        <v>1.1143314900000001</v>
      </c>
      <c r="V94" s="26">
        <v>6.11569976</v>
      </c>
      <c r="W94" s="26">
        <v>2.3366639999999999</v>
      </c>
      <c r="X94" s="26">
        <v>1.77258055</v>
      </c>
      <c r="Y94" s="26">
        <v>5.7821280000000003E-2</v>
      </c>
      <c r="Z94" s="26">
        <v>0.626</v>
      </c>
      <c r="AA94" s="26">
        <v>0.49399999999999999</v>
      </c>
      <c r="AB94" s="26">
        <f t="shared" si="49"/>
        <v>98.798798509999997</v>
      </c>
      <c r="AC94" s="26">
        <f t="shared" si="50"/>
        <v>0.26359126031665825</v>
      </c>
      <c r="AD94" s="26">
        <f t="shared" si="36"/>
        <v>0.11146671668565883</v>
      </c>
      <c r="AE94" s="26">
        <f t="shared" si="37"/>
        <v>98.423740532997684</v>
      </c>
      <c r="AG94" s="25">
        <v>74.153999999999996</v>
      </c>
      <c r="AH94" s="25">
        <v>20.794</v>
      </c>
      <c r="AI94" s="25">
        <v>0.86299999999999999</v>
      </c>
      <c r="AJ94" s="25">
        <v>4.5999999999999999E-2</v>
      </c>
      <c r="AK94" s="25">
        <v>0.24979999999999999</v>
      </c>
      <c r="AL94" s="25">
        <v>44.695</v>
      </c>
      <c r="AM94" s="25">
        <v>3.2884000000000002</v>
      </c>
      <c r="AN94" s="25">
        <v>8.09</v>
      </c>
      <c r="AO94" s="25">
        <v>9.8179999999999996</v>
      </c>
      <c r="AP94" s="25">
        <v>10.964</v>
      </c>
      <c r="AQ94" s="25">
        <v>0.4012</v>
      </c>
      <c r="AR94" s="25">
        <v>7.6109</v>
      </c>
      <c r="AS94" s="25">
        <v>25.461300000000001</v>
      </c>
      <c r="AU94" s="26">
        <v>39.990600000000001</v>
      </c>
      <c r="AV94" s="26">
        <v>7.6210000000000004</v>
      </c>
      <c r="AW94" s="26">
        <v>0.85219999999999996</v>
      </c>
      <c r="AX94" s="26">
        <v>2.7799999999999998E-2</v>
      </c>
      <c r="AY94" s="26">
        <v>0.2059</v>
      </c>
      <c r="AZ94" s="26">
        <v>31.514399999999998</v>
      </c>
      <c r="BA94" s="26">
        <v>1.0862000000000001</v>
      </c>
      <c r="BB94" s="26">
        <v>4.6348000000000003</v>
      </c>
      <c r="BC94" s="26">
        <v>2.4108999999999998</v>
      </c>
      <c r="BD94" s="26">
        <v>1.2795000000000001</v>
      </c>
      <c r="BE94" s="26">
        <v>5.9900000000000002E-2</v>
      </c>
      <c r="BF94" s="26">
        <v>0.6865</v>
      </c>
      <c r="BG94" s="26">
        <v>0.50919999999999999</v>
      </c>
      <c r="BI94" s="27">
        <f t="shared" si="61"/>
        <v>1.0668721554565324</v>
      </c>
      <c r="BJ94" s="27">
        <f t="shared" si="61"/>
        <v>1.1942696260333288</v>
      </c>
      <c r="BK94" s="27">
        <f t="shared" si="61"/>
        <v>1.0533297582727059</v>
      </c>
      <c r="BL94" s="27">
        <f t="shared" si="60"/>
        <v>0.99890791366906484</v>
      </c>
      <c r="BM94" s="27">
        <f t="shared" si="60"/>
        <v>1.0217033997085965</v>
      </c>
      <c r="BN94" s="27">
        <f t="shared" si="60"/>
        <v>1.0591833891808191</v>
      </c>
      <c r="BO94" s="27">
        <f t="shared" si="60"/>
        <v>1.025898996501565</v>
      </c>
      <c r="BP94" s="27">
        <f t="shared" si="60"/>
        <v>1.319517511003711</v>
      </c>
      <c r="BQ94" s="27">
        <f t="shared" si="60"/>
        <v>0.96920817951802229</v>
      </c>
      <c r="BR94" s="27">
        <f t="shared" si="51"/>
        <v>1.3853697147323172</v>
      </c>
      <c r="BS94" s="27">
        <f t="shared" si="51"/>
        <v>0.96529682804674455</v>
      </c>
      <c r="BT94" s="27">
        <f t="shared" si="51"/>
        <v>0.91187181354697744</v>
      </c>
      <c r="BU94" s="27">
        <f t="shared" si="51"/>
        <v>0.97014925373134331</v>
      </c>
      <c r="BW94" s="19">
        <v>415781.8</v>
      </c>
      <c r="BX94" s="19">
        <v>80352.600000000006</v>
      </c>
      <c r="BY94" s="19">
        <v>16433.8</v>
      </c>
      <c r="BZ94" s="19">
        <v>79.8</v>
      </c>
      <c r="CA94" s="19">
        <v>379.2</v>
      </c>
      <c r="CB94" s="19">
        <v>56287.4</v>
      </c>
      <c r="CC94" s="19">
        <v>1606.8</v>
      </c>
      <c r="CD94" s="19">
        <v>36297.4</v>
      </c>
      <c r="CE94" s="19">
        <v>55768.5</v>
      </c>
      <c r="CF94" s="19">
        <v>5489</v>
      </c>
      <c r="CG94" s="19">
        <v>1190.9000000000001</v>
      </c>
      <c r="CH94" s="19">
        <v>236.2</v>
      </c>
      <c r="CI94" s="19">
        <v>8978.7000000000007</v>
      </c>
      <c r="CK94" s="19">
        <f t="shared" si="55"/>
        <v>418812.84285714285</v>
      </c>
      <c r="CL94" s="19">
        <f t="shared" si="55"/>
        <v>81678.372549019608</v>
      </c>
      <c r="CM94" s="19">
        <f t="shared" si="55"/>
        <v>23040.655319148937</v>
      </c>
      <c r="CN94" s="19">
        <f t="shared" si="52"/>
        <v>395.84999999999997</v>
      </c>
      <c r="CO94" s="19">
        <f t="shared" si="52"/>
        <v>599.06808510638302</v>
      </c>
      <c r="CP94" s="19">
        <f t="shared" si="52"/>
        <v>56608.905263157896</v>
      </c>
      <c r="CQ94" s="19">
        <f t="shared" si="52"/>
        <v>1809.7</v>
      </c>
      <c r="CR94" s="19">
        <f t="shared" si="52"/>
        <v>36981.050000000003</v>
      </c>
      <c r="CS94" s="19">
        <f t="shared" si="52"/>
        <v>59627.45</v>
      </c>
      <c r="CT94" s="19">
        <f t="shared" si="52"/>
        <v>5828.35</v>
      </c>
      <c r="CU94" s="19">
        <f t="shared" si="62"/>
        <v>2878.166666666667</v>
      </c>
      <c r="CV94" s="19">
        <f t="shared" si="62"/>
        <v>355.57777777777778</v>
      </c>
      <c r="CW94" s="19">
        <f t="shared" si="62"/>
        <v>10028.300000000001</v>
      </c>
      <c r="CY94" s="19">
        <v>3532.9</v>
      </c>
      <c r="CZ94" s="19">
        <v>1586.8</v>
      </c>
      <c r="DA94" s="19">
        <v>6949.4</v>
      </c>
      <c r="DB94" s="19">
        <v>319.39999999999998</v>
      </c>
      <c r="DC94" s="19">
        <v>199.6</v>
      </c>
      <c r="DD94" s="19">
        <v>362.6</v>
      </c>
      <c r="DE94" s="19">
        <v>229.5</v>
      </c>
      <c r="DF94" s="19">
        <v>798.4</v>
      </c>
      <c r="DG94" s="19">
        <v>4125.1000000000004</v>
      </c>
      <c r="DH94" s="19">
        <v>382.6</v>
      </c>
      <c r="DI94" s="19">
        <v>1856.3</v>
      </c>
      <c r="DJ94" s="19">
        <v>123.1</v>
      </c>
      <c r="DK94" s="19">
        <v>1067.9000000000001</v>
      </c>
      <c r="DM94" s="19">
        <v>2361.9</v>
      </c>
      <c r="DN94" s="19">
        <v>1008</v>
      </c>
      <c r="DO94" s="19">
        <v>6217.6</v>
      </c>
      <c r="DP94" s="19">
        <v>312.7</v>
      </c>
      <c r="DQ94" s="19">
        <v>242.9</v>
      </c>
      <c r="DR94" s="19">
        <v>289.39999999999998</v>
      </c>
      <c r="DS94" s="19">
        <v>176.3</v>
      </c>
      <c r="DT94" s="19">
        <v>568.9</v>
      </c>
      <c r="DU94" s="19">
        <v>3592.8</v>
      </c>
      <c r="DV94" s="19">
        <v>296.10000000000002</v>
      </c>
      <c r="DW94" s="19">
        <v>1533.6</v>
      </c>
      <c r="DX94" s="19">
        <v>116.4</v>
      </c>
      <c r="DY94" s="19">
        <v>1031.3</v>
      </c>
      <c r="EA94" s="19">
        <f t="shared" si="56"/>
        <v>3031.0428571428574</v>
      </c>
      <c r="EB94" s="19">
        <f t="shared" si="56"/>
        <v>1325.7725490196078</v>
      </c>
      <c r="EC94" s="19">
        <f t="shared" si="56"/>
        <v>6606.8553191489364</v>
      </c>
      <c r="ED94" s="19">
        <f t="shared" si="53"/>
        <v>316.04999999999995</v>
      </c>
      <c r="EE94" s="19">
        <f t="shared" si="53"/>
        <v>219.86808510638298</v>
      </c>
      <c r="EF94" s="19">
        <f t="shared" si="53"/>
        <v>321.50526315789472</v>
      </c>
      <c r="EG94" s="19">
        <f t="shared" si="53"/>
        <v>202.9</v>
      </c>
      <c r="EH94" s="19">
        <f t="shared" si="53"/>
        <v>683.65</v>
      </c>
      <c r="EI94" s="19">
        <f t="shared" si="53"/>
        <v>3858.9500000000003</v>
      </c>
      <c r="EJ94" s="19">
        <f t="shared" si="53"/>
        <v>339.35</v>
      </c>
      <c r="EK94" s="19">
        <f t="shared" si="63"/>
        <v>1687.2666666666667</v>
      </c>
      <c r="EL94" s="19">
        <f t="shared" si="63"/>
        <v>119.37777777777778</v>
      </c>
      <c r="EM94" s="19">
        <f t="shared" si="63"/>
        <v>1049.5999999999999</v>
      </c>
      <c r="EO94" s="26">
        <v>30.06</v>
      </c>
      <c r="EQ94" s="19">
        <v>10</v>
      </c>
      <c r="ER94" s="19">
        <v>30</v>
      </c>
      <c r="ES94" s="19">
        <v>20</v>
      </c>
      <c r="ET94" s="19">
        <v>50</v>
      </c>
      <c r="EU94" s="19">
        <v>30</v>
      </c>
      <c r="EV94" s="19">
        <v>30</v>
      </c>
      <c r="EW94" s="19">
        <v>30</v>
      </c>
      <c r="EX94" s="19">
        <v>30</v>
      </c>
      <c r="EY94" s="19">
        <v>20</v>
      </c>
      <c r="EZ94" s="19">
        <v>30</v>
      </c>
      <c r="FA94" s="19">
        <v>20</v>
      </c>
      <c r="FB94" s="19">
        <v>30</v>
      </c>
      <c r="FC94" s="19">
        <v>20</v>
      </c>
      <c r="FE94" s="25">
        <v>2.1</v>
      </c>
      <c r="FF94" s="25">
        <v>2.2999999999999998</v>
      </c>
      <c r="FG94" s="25">
        <v>2.2000000000000002</v>
      </c>
      <c r="FH94" s="25">
        <v>2.8</v>
      </c>
      <c r="FI94" s="25">
        <v>2.2000000000000002</v>
      </c>
      <c r="FJ94" s="25">
        <v>3.2</v>
      </c>
      <c r="FK94" s="25">
        <v>2.5</v>
      </c>
      <c r="FL94" s="25">
        <v>2.8</v>
      </c>
      <c r="FM94" s="25">
        <v>2.2000000000000002</v>
      </c>
      <c r="FN94" s="25">
        <v>2.8</v>
      </c>
      <c r="FO94" s="25">
        <v>2.2000000000000002</v>
      </c>
      <c r="FP94" s="25">
        <v>3.5</v>
      </c>
      <c r="FQ94" s="25">
        <v>2.2000000000000002</v>
      </c>
      <c r="FR94" s="25"/>
      <c r="FS94" s="25">
        <v>2.8</v>
      </c>
      <c r="FT94" s="25">
        <v>2.8</v>
      </c>
      <c r="FU94" s="25">
        <v>2.5</v>
      </c>
      <c r="FV94" s="25">
        <v>2.8</v>
      </c>
      <c r="FW94" s="25">
        <v>2.5</v>
      </c>
      <c r="FX94" s="25">
        <v>2.5</v>
      </c>
      <c r="FY94" s="25">
        <v>2.5</v>
      </c>
      <c r="FZ94" s="25">
        <v>2.8</v>
      </c>
      <c r="GA94" s="25">
        <v>2.2000000000000002</v>
      </c>
      <c r="GB94" s="25">
        <v>2.8</v>
      </c>
      <c r="GC94" s="25">
        <v>2</v>
      </c>
      <c r="GD94" s="25">
        <v>2.8</v>
      </c>
      <c r="GE94" s="25">
        <v>2.2000000000000002</v>
      </c>
      <c r="GG94" s="28">
        <v>560706</v>
      </c>
      <c r="GH94" s="28">
        <v>386426.8</v>
      </c>
      <c r="GI94" s="28">
        <v>1904278.9</v>
      </c>
      <c r="GJ94" s="28">
        <v>136666</v>
      </c>
      <c r="GK94" s="28">
        <v>151055.4</v>
      </c>
      <c r="GL94" s="28">
        <v>125939.4</v>
      </c>
      <c r="GM94" s="28">
        <v>48865.4</v>
      </c>
      <c r="GN94" s="28">
        <v>448639.5</v>
      </c>
      <c r="GO94" s="28">
        <v>568018.30000000005</v>
      </c>
      <c r="GP94" s="28">
        <v>50075.9</v>
      </c>
      <c r="GQ94" s="28">
        <v>296729</v>
      </c>
      <c r="GR94" s="28">
        <v>3095.5</v>
      </c>
      <c r="GS94" s="28">
        <v>35263.800000000003</v>
      </c>
      <c r="GU94" s="26">
        <v>25.21</v>
      </c>
      <c r="GV94" s="26">
        <v>19.399999999999999</v>
      </c>
      <c r="GW94" s="26">
        <v>59.19</v>
      </c>
      <c r="GX94" s="26">
        <v>41.39</v>
      </c>
      <c r="GY94" s="26">
        <v>56.02</v>
      </c>
      <c r="GZ94" s="26">
        <v>54.81</v>
      </c>
      <c r="HA94" s="26">
        <v>25.58</v>
      </c>
      <c r="HB94" s="26">
        <v>34.549999999999997</v>
      </c>
      <c r="HC94" s="26">
        <v>17.55</v>
      </c>
      <c r="HD94" s="26">
        <v>8.66</v>
      </c>
      <c r="HE94" s="26">
        <v>12.39</v>
      </c>
      <c r="HF94" s="26">
        <v>9.02</v>
      </c>
      <c r="HG94" s="26">
        <v>2</v>
      </c>
      <c r="HI94" s="27">
        <f t="shared" si="57"/>
        <v>2.0435620346272144E-2</v>
      </c>
      <c r="HJ94" s="27">
        <f t="shared" si="57"/>
        <v>9.7533211962171507E-3</v>
      </c>
      <c r="HK94" s="27">
        <f t="shared" si="57"/>
        <v>1.4561506330802592E-2</v>
      </c>
      <c r="HL94" s="27">
        <f t="shared" si="54"/>
        <v>1.861208624334567E-2</v>
      </c>
      <c r="HM94" s="27">
        <f t="shared" si="54"/>
        <v>2.5101167503096204E-2</v>
      </c>
      <c r="HN94" s="27">
        <f t="shared" si="54"/>
        <v>3.6927042302734324E-2</v>
      </c>
      <c r="HO94" s="27">
        <f t="shared" si="54"/>
        <v>3.4176363294390145E-2</v>
      </c>
      <c r="HP94" s="27">
        <f t="shared" si="54"/>
        <v>1.1870356108914874E-2</v>
      </c>
      <c r="HQ94" s="27">
        <f t="shared" si="54"/>
        <v>1.0178720897394966E-2</v>
      </c>
      <c r="HR94" s="27">
        <f t="shared" si="54"/>
        <v>1.971786467726655E-2</v>
      </c>
      <c r="HS94" s="27">
        <f t="shared" si="64"/>
        <v>9.0592203337532002E-3</v>
      </c>
      <c r="HT94" s="27">
        <f t="shared" si="64"/>
        <v>0.12970371129526825</v>
      </c>
      <c r="HU94" s="27">
        <f t="shared" si="64"/>
        <v>9.7538959289197539E-3</v>
      </c>
      <c r="HW94" s="27">
        <f t="shared" si="38"/>
        <v>4.3717922606780001E-2</v>
      </c>
      <c r="HX94" s="27">
        <f t="shared" si="39"/>
        <v>1.8428900400252305E-2</v>
      </c>
      <c r="HY94" s="27">
        <f t="shared" si="40"/>
        <v>2.4295873312944125E-2</v>
      </c>
      <c r="HZ94" s="27">
        <f t="shared" si="41"/>
        <v>2.720342525327403E-2</v>
      </c>
      <c r="IA94" s="27">
        <f t="shared" si="42"/>
        <v>3.6926327513804827E-2</v>
      </c>
      <c r="IB94" s="27">
        <f t="shared" si="43"/>
        <v>4.750663992246771E-2</v>
      </c>
      <c r="IC94" s="27">
        <f t="shared" si="44"/>
        <v>4.4128520285716552E-2</v>
      </c>
      <c r="ID94" s="27">
        <f t="shared" si="45"/>
        <v>1.9684611535413538E-2</v>
      </c>
      <c r="IE94" s="27">
        <f t="shared" si="46"/>
        <v>1.4242066279635037E-2</v>
      </c>
      <c r="IF94" s="27">
        <f t="shared" si="47"/>
        <v>2.657909004901499E-2</v>
      </c>
      <c r="IG94" s="27">
        <f t="shared" si="48"/>
        <v>1.0912736814039104E-2</v>
      </c>
      <c r="IH94" s="27"/>
      <c r="II94" s="27"/>
      <c r="IK94" s="27">
        <f t="shared" si="59"/>
        <v>2.8491539488707403E-3</v>
      </c>
      <c r="IL94" s="27">
        <f t="shared" si="59"/>
        <v>3.7756770576600858E-3</v>
      </c>
      <c r="IM94" s="27">
        <f t="shared" si="59"/>
        <v>1.3512839970339348E-2</v>
      </c>
      <c r="IN94" s="27">
        <f t="shared" si="59"/>
        <v>0.27272635918625532</v>
      </c>
      <c r="IO94" s="27">
        <f t="shared" si="59"/>
        <v>7.9469701624931943E-2</v>
      </c>
      <c r="IP94" s="27">
        <f t="shared" si="59"/>
        <v>4.4638115735429317E-3</v>
      </c>
      <c r="IQ94" s="27">
        <f t="shared" si="59"/>
        <v>2.9400979253855382E-2</v>
      </c>
      <c r="IR94" s="27">
        <f t="shared" si="59"/>
        <v>5.6303659541331822E-3</v>
      </c>
      <c r="IS94" s="27">
        <f t="shared" si="58"/>
        <v>5.8269581791228122E-3</v>
      </c>
      <c r="IT94" s="27">
        <f t="shared" si="58"/>
        <v>1.5066531168580415E-2</v>
      </c>
      <c r="IU94" s="27">
        <f t="shared" si="58"/>
        <v>7.3173903189715381E-2</v>
      </c>
      <c r="IV94" s="27">
        <f t="shared" si="58"/>
        <v>9.7160888414234231E-2</v>
      </c>
      <c r="IW94" s="27">
        <f t="shared" si="58"/>
        <v>1.5118397968752712E-2</v>
      </c>
    </row>
    <row r="95" spans="1:257">
      <c r="A95" s="21">
        <v>93</v>
      </c>
      <c r="B95" s="19" t="s">
        <v>173</v>
      </c>
      <c r="C95" s="19">
        <v>13</v>
      </c>
      <c r="D95" s="19">
        <v>1</v>
      </c>
      <c r="E95" s="19">
        <v>17</v>
      </c>
      <c r="G95" s="23">
        <v>41218</v>
      </c>
      <c r="H95" s="24">
        <v>0.94475694444444447</v>
      </c>
      <c r="J95" s="25">
        <v>32.866999999999997</v>
      </c>
      <c r="K95" s="25">
        <v>-44.402999999999999</v>
      </c>
      <c r="L95" s="25">
        <v>10.454000000000001</v>
      </c>
      <c r="M95" s="26">
        <f t="shared" si="65"/>
        <v>168.96009149922119</v>
      </c>
      <c r="O95" s="26">
        <v>43.20183196</v>
      </c>
      <c r="P95" s="26">
        <v>9.1279812600000003</v>
      </c>
      <c r="Q95" s="26">
        <v>0.92267496999999998</v>
      </c>
      <c r="R95" s="26">
        <v>3.6539000000000002E-2</v>
      </c>
      <c r="S95" s="26">
        <v>0.20742650999999998</v>
      </c>
      <c r="T95" s="26">
        <v>33.150532000000005</v>
      </c>
      <c r="U95" s="26">
        <v>1.1130402599999998</v>
      </c>
      <c r="V95" s="26">
        <v>6.0825343599999995</v>
      </c>
      <c r="W95" s="26">
        <v>2.3408615999999998</v>
      </c>
      <c r="X95" s="26">
        <v>1.72809754</v>
      </c>
      <c r="Y95" s="26">
        <v>6.0230499999999999E-2</v>
      </c>
      <c r="Z95" s="26">
        <v>0.58099999999999996</v>
      </c>
      <c r="AA95" s="26">
        <v>0.47899999999999998</v>
      </c>
      <c r="AB95" s="26">
        <f t="shared" si="49"/>
        <v>99.031749959999999</v>
      </c>
      <c r="AC95" s="26">
        <f t="shared" si="50"/>
        <v>0.24464300677951825</v>
      </c>
      <c r="AD95" s="26">
        <f t="shared" si="36"/>
        <v>0.10808209978224814</v>
      </c>
      <c r="AE95" s="26">
        <f t="shared" si="37"/>
        <v>98.679024853438236</v>
      </c>
      <c r="AG95" s="25">
        <v>75.165000000000006</v>
      </c>
      <c r="AH95" s="25">
        <v>20.887</v>
      </c>
      <c r="AI95" s="25">
        <v>0.88660000000000005</v>
      </c>
      <c r="AJ95" s="25">
        <v>5.9299999999999999E-2</v>
      </c>
      <c r="AK95" s="25">
        <v>0.24709999999999999</v>
      </c>
      <c r="AL95" s="25">
        <v>44.374000000000002</v>
      </c>
      <c r="AM95" s="25">
        <v>3.2814999999999999</v>
      </c>
      <c r="AN95" s="25">
        <v>8.0630000000000006</v>
      </c>
      <c r="AO95" s="25">
        <v>9.8320000000000007</v>
      </c>
      <c r="AP95" s="25">
        <v>10.712</v>
      </c>
      <c r="AQ95" s="25">
        <v>0.41760000000000003</v>
      </c>
      <c r="AR95" s="25">
        <v>7.0503</v>
      </c>
      <c r="AS95" s="25">
        <v>24.656400000000001</v>
      </c>
      <c r="AU95" s="26">
        <v>40.535800000000002</v>
      </c>
      <c r="AV95" s="26">
        <v>7.6551</v>
      </c>
      <c r="AW95" s="26">
        <v>0.87549999999999994</v>
      </c>
      <c r="AX95" s="26">
        <v>3.5900000000000001E-2</v>
      </c>
      <c r="AY95" s="26">
        <v>0.2036</v>
      </c>
      <c r="AZ95" s="26">
        <v>31.2881</v>
      </c>
      <c r="BA95" s="26">
        <v>1.0839000000000001</v>
      </c>
      <c r="BB95" s="26">
        <v>4.6193</v>
      </c>
      <c r="BC95" s="26">
        <v>2.4144000000000001</v>
      </c>
      <c r="BD95" s="26">
        <v>1.2501</v>
      </c>
      <c r="BE95" s="26">
        <v>6.2300000000000001E-2</v>
      </c>
      <c r="BF95" s="26">
        <v>0.63590000000000002</v>
      </c>
      <c r="BG95" s="26">
        <v>0.49309999999999998</v>
      </c>
      <c r="BI95" s="27">
        <f t="shared" si="61"/>
        <v>1.0657698123633923</v>
      </c>
      <c r="BJ95" s="27">
        <f t="shared" si="61"/>
        <v>1.192405227887291</v>
      </c>
      <c r="BK95" s="27">
        <f t="shared" si="61"/>
        <v>1.0538834608794976</v>
      </c>
      <c r="BL95" s="27">
        <f t="shared" si="60"/>
        <v>1.0177994428969359</v>
      </c>
      <c r="BM95" s="27">
        <f t="shared" si="60"/>
        <v>1.0187942534381138</v>
      </c>
      <c r="BN95" s="27">
        <f t="shared" si="60"/>
        <v>1.0595252508142075</v>
      </c>
      <c r="BO95" s="27">
        <f t="shared" si="60"/>
        <v>1.0268846388043174</v>
      </c>
      <c r="BP95" s="27">
        <f t="shared" si="60"/>
        <v>1.3167653886952568</v>
      </c>
      <c r="BQ95" s="27">
        <f t="shared" si="60"/>
        <v>0.969541749502982</v>
      </c>
      <c r="BR95" s="27">
        <f t="shared" si="51"/>
        <v>1.3823674426045918</v>
      </c>
      <c r="BS95" s="27">
        <f t="shared" si="51"/>
        <v>0.96678170144462272</v>
      </c>
      <c r="BT95" s="27">
        <f t="shared" si="51"/>
        <v>0.91366567070294058</v>
      </c>
      <c r="BU95" s="27">
        <f t="shared" si="51"/>
        <v>0.97140539444331775</v>
      </c>
      <c r="BW95" s="19">
        <v>421458.1</v>
      </c>
      <c r="BX95" s="19">
        <v>80712.399999999994</v>
      </c>
      <c r="BY95" s="19">
        <v>16884.2</v>
      </c>
      <c r="BZ95" s="19">
        <v>96.5</v>
      </c>
      <c r="CA95" s="19">
        <v>376.2</v>
      </c>
      <c r="CB95" s="19">
        <v>55885.5</v>
      </c>
      <c r="CC95" s="19">
        <v>1604.5</v>
      </c>
      <c r="CD95" s="19">
        <v>36175.1</v>
      </c>
      <c r="CE95" s="19">
        <v>55845.5</v>
      </c>
      <c r="CF95" s="19">
        <v>5362.9</v>
      </c>
      <c r="CG95" s="19">
        <v>1238.3</v>
      </c>
      <c r="CH95" s="19">
        <v>219.7</v>
      </c>
      <c r="CI95" s="19">
        <v>8695.1</v>
      </c>
      <c r="CK95" s="19">
        <f t="shared" si="55"/>
        <v>424758.5</v>
      </c>
      <c r="CL95" s="19">
        <f t="shared" si="55"/>
        <v>82018.386274509801</v>
      </c>
      <c r="CM95" s="19">
        <f t="shared" si="55"/>
        <v>23314.197872340425</v>
      </c>
      <c r="CN95" s="19">
        <f t="shared" si="52"/>
        <v>402.75</v>
      </c>
      <c r="CO95" s="19">
        <f t="shared" si="52"/>
        <v>584.51489361702124</v>
      </c>
      <c r="CP95" s="19">
        <f t="shared" si="52"/>
        <v>56219.024561403508</v>
      </c>
      <c r="CQ95" s="19">
        <f t="shared" si="52"/>
        <v>1819.25</v>
      </c>
      <c r="CR95" s="19">
        <f t="shared" si="52"/>
        <v>36870.85</v>
      </c>
      <c r="CS95" s="19">
        <f t="shared" si="52"/>
        <v>59971.65</v>
      </c>
      <c r="CT95" s="19">
        <f t="shared" si="52"/>
        <v>5689.0999999999995</v>
      </c>
      <c r="CU95" s="19">
        <f t="shared" si="62"/>
        <v>2962.2095238095235</v>
      </c>
      <c r="CV95" s="19">
        <f t="shared" si="62"/>
        <v>355.4111111111111</v>
      </c>
      <c r="CW95" s="19">
        <f t="shared" si="62"/>
        <v>9717.0500000000011</v>
      </c>
      <c r="CY95" s="19">
        <v>3948.1</v>
      </c>
      <c r="CZ95" s="19">
        <v>1514.7</v>
      </c>
      <c r="DA95" s="19">
        <v>6604.5</v>
      </c>
      <c r="DB95" s="19">
        <v>322.89999999999998</v>
      </c>
      <c r="DC95" s="19">
        <v>236.4</v>
      </c>
      <c r="DD95" s="19">
        <v>342.9</v>
      </c>
      <c r="DE95" s="19">
        <v>216.4</v>
      </c>
      <c r="DF95" s="19">
        <v>795.6</v>
      </c>
      <c r="DG95" s="19">
        <v>4287.6000000000004</v>
      </c>
      <c r="DH95" s="19">
        <v>349.5</v>
      </c>
      <c r="DI95" s="19">
        <v>1771</v>
      </c>
      <c r="DJ95" s="19">
        <v>143.1</v>
      </c>
      <c r="DK95" s="19">
        <v>1018.6</v>
      </c>
      <c r="DM95" s="19">
        <v>2436.8000000000002</v>
      </c>
      <c r="DN95" s="19">
        <v>1051.9000000000001</v>
      </c>
      <c r="DO95" s="19">
        <v>6231.7</v>
      </c>
      <c r="DP95" s="19">
        <v>289.60000000000002</v>
      </c>
      <c r="DQ95" s="19">
        <v>176.4</v>
      </c>
      <c r="DR95" s="19">
        <v>326.2</v>
      </c>
      <c r="DS95" s="19">
        <v>213.1</v>
      </c>
      <c r="DT95" s="19">
        <v>595.9</v>
      </c>
      <c r="DU95" s="19">
        <v>3964.7</v>
      </c>
      <c r="DV95" s="19">
        <v>302.89999999999998</v>
      </c>
      <c r="DW95" s="19">
        <v>1681.1</v>
      </c>
      <c r="DX95" s="19">
        <v>129.80000000000001</v>
      </c>
      <c r="DY95" s="19">
        <v>1025.3</v>
      </c>
      <c r="EA95" s="19">
        <f t="shared" si="56"/>
        <v>3300.4</v>
      </c>
      <c r="EB95" s="19">
        <f t="shared" si="56"/>
        <v>1305.9862745098039</v>
      </c>
      <c r="EC95" s="19">
        <f t="shared" si="56"/>
        <v>6429.9978723404256</v>
      </c>
      <c r="ED95" s="19">
        <f t="shared" si="53"/>
        <v>306.25</v>
      </c>
      <c r="EE95" s="19">
        <f t="shared" si="53"/>
        <v>208.31489361702128</v>
      </c>
      <c r="EF95" s="19">
        <f t="shared" si="53"/>
        <v>333.52456140350876</v>
      </c>
      <c r="EG95" s="19">
        <f t="shared" si="53"/>
        <v>214.75</v>
      </c>
      <c r="EH95" s="19">
        <f t="shared" si="53"/>
        <v>695.75</v>
      </c>
      <c r="EI95" s="19">
        <f t="shared" si="53"/>
        <v>4126.1499999999996</v>
      </c>
      <c r="EJ95" s="19">
        <f t="shared" si="53"/>
        <v>326.2</v>
      </c>
      <c r="EK95" s="19">
        <f t="shared" si="63"/>
        <v>1723.9095238095238</v>
      </c>
      <c r="EL95" s="19">
        <f t="shared" si="63"/>
        <v>135.71111111111111</v>
      </c>
      <c r="EM95" s="19">
        <f t="shared" si="63"/>
        <v>1021.95</v>
      </c>
      <c r="EO95" s="26">
        <v>30.04</v>
      </c>
      <c r="EQ95" s="19">
        <v>10</v>
      </c>
      <c r="ER95" s="19">
        <v>30</v>
      </c>
      <c r="ES95" s="19">
        <v>20</v>
      </c>
      <c r="ET95" s="19">
        <v>50</v>
      </c>
      <c r="EU95" s="19">
        <v>30</v>
      </c>
      <c r="EV95" s="19">
        <v>30</v>
      </c>
      <c r="EW95" s="19">
        <v>30</v>
      </c>
      <c r="EX95" s="19">
        <v>30</v>
      </c>
      <c r="EY95" s="19">
        <v>20</v>
      </c>
      <c r="EZ95" s="19">
        <v>30</v>
      </c>
      <c r="FA95" s="19">
        <v>20</v>
      </c>
      <c r="FB95" s="19">
        <v>30</v>
      </c>
      <c r="FC95" s="19">
        <v>20</v>
      </c>
      <c r="FE95" s="25">
        <v>2.1</v>
      </c>
      <c r="FF95" s="25">
        <v>2.2999999999999998</v>
      </c>
      <c r="FG95" s="25">
        <v>2.2000000000000002</v>
      </c>
      <c r="FH95" s="25">
        <v>2.8</v>
      </c>
      <c r="FI95" s="25">
        <v>2.2000000000000002</v>
      </c>
      <c r="FJ95" s="25">
        <v>3.2</v>
      </c>
      <c r="FK95" s="25">
        <v>2.5</v>
      </c>
      <c r="FL95" s="25">
        <v>2.8</v>
      </c>
      <c r="FM95" s="25">
        <v>2.2000000000000002</v>
      </c>
      <c r="FN95" s="25">
        <v>2.8</v>
      </c>
      <c r="FO95" s="25">
        <v>2.2000000000000002</v>
      </c>
      <c r="FP95" s="25">
        <v>3.5</v>
      </c>
      <c r="FQ95" s="25">
        <v>2.2000000000000002</v>
      </c>
      <c r="FR95" s="25"/>
      <c r="FS95" s="25">
        <v>2.8</v>
      </c>
      <c r="FT95" s="25">
        <v>2.8</v>
      </c>
      <c r="FU95" s="25">
        <v>2.5</v>
      </c>
      <c r="FV95" s="25">
        <v>2.8</v>
      </c>
      <c r="FW95" s="25">
        <v>2.5</v>
      </c>
      <c r="FX95" s="25">
        <v>2.5</v>
      </c>
      <c r="FY95" s="25">
        <v>2.5</v>
      </c>
      <c r="FZ95" s="25">
        <v>2.8</v>
      </c>
      <c r="GA95" s="25">
        <v>2.2000000000000002</v>
      </c>
      <c r="GB95" s="25">
        <v>2.8</v>
      </c>
      <c r="GC95" s="25">
        <v>2</v>
      </c>
      <c r="GD95" s="25">
        <v>2.8</v>
      </c>
      <c r="GE95" s="25">
        <v>2.2000000000000002</v>
      </c>
      <c r="GG95" s="28">
        <v>560706</v>
      </c>
      <c r="GH95" s="28">
        <v>386426.8</v>
      </c>
      <c r="GI95" s="28">
        <v>1904278.9</v>
      </c>
      <c r="GJ95" s="28">
        <v>136666</v>
      </c>
      <c r="GK95" s="28">
        <v>151055.4</v>
      </c>
      <c r="GL95" s="28">
        <v>125939.4</v>
      </c>
      <c r="GM95" s="28">
        <v>48865.4</v>
      </c>
      <c r="GN95" s="28">
        <v>448639.5</v>
      </c>
      <c r="GO95" s="28">
        <v>568018.30000000005</v>
      </c>
      <c r="GP95" s="28">
        <v>50075.9</v>
      </c>
      <c r="GQ95" s="28">
        <v>296729</v>
      </c>
      <c r="GR95" s="28">
        <v>3095.5</v>
      </c>
      <c r="GS95" s="28">
        <v>35263.800000000003</v>
      </c>
      <c r="GU95" s="26">
        <v>25.21</v>
      </c>
      <c r="GV95" s="26">
        <v>19.399999999999999</v>
      </c>
      <c r="GW95" s="26">
        <v>59.19</v>
      </c>
      <c r="GX95" s="26">
        <v>41.39</v>
      </c>
      <c r="GY95" s="26">
        <v>56.02</v>
      </c>
      <c r="GZ95" s="26">
        <v>54.81</v>
      </c>
      <c r="HA95" s="26">
        <v>25.58</v>
      </c>
      <c r="HB95" s="26">
        <v>34.549999999999997</v>
      </c>
      <c r="HC95" s="26">
        <v>17.55</v>
      </c>
      <c r="HD95" s="26">
        <v>8.66</v>
      </c>
      <c r="HE95" s="26">
        <v>12.39</v>
      </c>
      <c r="HF95" s="26">
        <v>9.02</v>
      </c>
      <c r="HG95" s="26">
        <v>2</v>
      </c>
      <c r="HI95" s="27">
        <f t="shared" si="57"/>
        <v>2.130937119962591E-2</v>
      </c>
      <c r="HJ95" s="27">
        <f t="shared" si="57"/>
        <v>9.668371514907596E-3</v>
      </c>
      <c r="HK95" s="27">
        <f t="shared" si="57"/>
        <v>1.437762257364227E-2</v>
      </c>
      <c r="HL95" s="27">
        <f t="shared" si="54"/>
        <v>1.8673962684685241E-2</v>
      </c>
      <c r="HM95" s="27">
        <f t="shared" si="54"/>
        <v>2.437132591645531E-2</v>
      </c>
      <c r="HN95" s="27">
        <f t="shared" si="54"/>
        <v>3.7635619179051547E-2</v>
      </c>
      <c r="HO95" s="27">
        <f t="shared" si="54"/>
        <v>3.5205700216912786E-2</v>
      </c>
      <c r="HP95" s="27">
        <f t="shared" si="54"/>
        <v>1.1953943941113682E-2</v>
      </c>
      <c r="HQ95" s="27">
        <f t="shared" si="54"/>
        <v>1.0532345682471382E-2</v>
      </c>
      <c r="HR95" s="27">
        <f t="shared" si="54"/>
        <v>1.9296576462833479E-2</v>
      </c>
      <c r="HS95" s="27">
        <f t="shared" si="64"/>
        <v>9.1742011953706692E-3</v>
      </c>
      <c r="HT95" s="27">
        <f t="shared" si="64"/>
        <v>0.13861058636827728</v>
      </c>
      <c r="HU95" s="27">
        <f t="shared" si="64"/>
        <v>9.6402325703927143E-3</v>
      </c>
      <c r="HW95" s="27">
        <f t="shared" si="38"/>
        <v>4.5587137807359707E-2</v>
      </c>
      <c r="HX95" s="27">
        <f t="shared" si="39"/>
        <v>1.8268387977417901E-2</v>
      </c>
      <c r="HY95" s="27">
        <f t="shared" si="40"/>
        <v>2.3989063264122128E-2</v>
      </c>
      <c r="HZ95" s="27">
        <f t="shared" si="41"/>
        <v>2.729386385993595E-2</v>
      </c>
      <c r="IA95" s="27">
        <f t="shared" si="42"/>
        <v>3.5852657555697408E-2</v>
      </c>
      <c r="IB95" s="27">
        <f t="shared" si="43"/>
        <v>4.8418224073849811E-2</v>
      </c>
      <c r="IC95" s="27">
        <f t="shared" si="44"/>
        <v>4.5457600120077789E-2</v>
      </c>
      <c r="ID95" s="27">
        <f t="shared" si="45"/>
        <v>1.9823225237548821E-2</v>
      </c>
      <c r="IE95" s="27">
        <f t="shared" si="46"/>
        <v>1.4736858078913957E-2</v>
      </c>
      <c r="IF95" s="27">
        <f t="shared" si="47"/>
        <v>2.6011206174605644E-2</v>
      </c>
      <c r="IG95" s="27">
        <f t="shared" si="48"/>
        <v>1.1051242759943507E-2</v>
      </c>
      <c r="IH95" s="27"/>
      <c r="II95" s="27"/>
      <c r="IK95" s="27">
        <f t="shared" si="59"/>
        <v>2.8323531130908107E-3</v>
      </c>
      <c r="IL95" s="27">
        <f t="shared" si="59"/>
        <v>3.7673430914081252E-3</v>
      </c>
      <c r="IM95" s="27">
        <f t="shared" si="59"/>
        <v>1.317818698199357E-2</v>
      </c>
      <c r="IN95" s="27">
        <f t="shared" si="59"/>
        <v>0.22514423859434821</v>
      </c>
      <c r="IO95" s="27">
        <f t="shared" si="59"/>
        <v>7.8842538081298971E-2</v>
      </c>
      <c r="IP95" s="27">
        <f t="shared" si="59"/>
        <v>4.4824593569087433E-3</v>
      </c>
      <c r="IQ95" s="27">
        <f t="shared" si="59"/>
        <v>2.9609096903886772E-2</v>
      </c>
      <c r="IR95" s="27">
        <f t="shared" si="59"/>
        <v>5.6439169363696126E-3</v>
      </c>
      <c r="IS95" s="27">
        <f t="shared" si="58"/>
        <v>5.8488221578514472E-3</v>
      </c>
      <c r="IT95" s="27">
        <f t="shared" si="58"/>
        <v>1.523415448806033E-2</v>
      </c>
      <c r="IU95" s="27">
        <f t="shared" si="58"/>
        <v>7.1320737230253256E-2</v>
      </c>
      <c r="IV95" s="27">
        <f t="shared" si="58"/>
        <v>0.1062561667117816</v>
      </c>
      <c r="IW95" s="27">
        <f t="shared" si="58"/>
        <v>1.5375964871486233E-2</v>
      </c>
    </row>
    <row r="96" spans="1:257">
      <c r="A96" s="21">
        <v>94</v>
      </c>
      <c r="B96" s="19" t="s">
        <v>173</v>
      </c>
      <c r="C96" s="19">
        <v>13</v>
      </c>
      <c r="D96" s="19">
        <v>1</v>
      </c>
      <c r="E96" s="19">
        <v>18</v>
      </c>
      <c r="G96" s="23">
        <v>41218</v>
      </c>
      <c r="H96" s="24">
        <v>0.94776620370370368</v>
      </c>
      <c r="J96" s="25">
        <v>32.874000000000002</v>
      </c>
      <c r="K96" s="25">
        <v>-44.395000000000003</v>
      </c>
      <c r="L96" s="25">
        <v>10.454000000000001</v>
      </c>
      <c r="M96" s="26">
        <f t="shared" si="65"/>
        <v>179.5902373119558</v>
      </c>
      <c r="O96" s="26">
        <v>42.575005339999997</v>
      </c>
      <c r="P96" s="26">
        <v>9.2470172399999999</v>
      </c>
      <c r="Q96" s="26">
        <v>0.90265308999999994</v>
      </c>
      <c r="R96" s="26">
        <v>3.8000559999999996E-2</v>
      </c>
      <c r="S96" s="26">
        <v>0.22213760999999999</v>
      </c>
      <c r="T96" s="26">
        <v>33.1981325</v>
      </c>
      <c r="U96" s="26">
        <v>1.0626822899999999</v>
      </c>
      <c r="V96" s="26">
        <v>5.9830381600000004</v>
      </c>
      <c r="W96" s="26">
        <v>2.3492567999999996</v>
      </c>
      <c r="X96" s="26">
        <v>1.8359351399999999</v>
      </c>
      <c r="Y96" s="26">
        <v>5.9025889999999998E-2</v>
      </c>
      <c r="Z96" s="26">
        <v>0.59899999999999998</v>
      </c>
      <c r="AA96" s="26">
        <v>0.502</v>
      </c>
      <c r="AB96" s="26">
        <f t="shared" si="49"/>
        <v>98.573884620000015</v>
      </c>
      <c r="AC96" s="26">
        <f t="shared" si="50"/>
        <v>0.25222230819437425</v>
      </c>
      <c r="AD96" s="26">
        <f t="shared" si="36"/>
        <v>0.11327184570081121</v>
      </c>
      <c r="AE96" s="26">
        <f t="shared" si="37"/>
        <v>98.208390466104831</v>
      </c>
      <c r="AG96" s="25">
        <v>73.992000000000004</v>
      </c>
      <c r="AH96" s="25">
        <v>21.140999999999998</v>
      </c>
      <c r="AI96" s="25">
        <v>0.86660000000000004</v>
      </c>
      <c r="AJ96" s="25">
        <v>6.1499999999999999E-2</v>
      </c>
      <c r="AK96" s="25">
        <v>0.26369999999999999</v>
      </c>
      <c r="AL96" s="25">
        <v>44.432000000000002</v>
      </c>
      <c r="AM96" s="25">
        <v>3.1305999999999998</v>
      </c>
      <c r="AN96" s="25">
        <v>7.9169999999999998</v>
      </c>
      <c r="AO96" s="25">
        <v>9.8680000000000003</v>
      </c>
      <c r="AP96" s="25">
        <v>11.367000000000001</v>
      </c>
      <c r="AQ96" s="25">
        <v>0.4118</v>
      </c>
      <c r="AR96" s="25">
        <v>7.2549999999999999</v>
      </c>
      <c r="AS96" s="25">
        <v>25.885200000000001</v>
      </c>
      <c r="AU96" s="26">
        <v>39.903199999999998</v>
      </c>
      <c r="AV96" s="26">
        <v>7.7481999999999998</v>
      </c>
      <c r="AW96" s="26">
        <v>0.85580000000000001</v>
      </c>
      <c r="AX96" s="26">
        <v>3.7199999999999997E-2</v>
      </c>
      <c r="AY96" s="26">
        <v>0.21729999999999999</v>
      </c>
      <c r="AZ96" s="26">
        <v>31.329000000000001</v>
      </c>
      <c r="BA96" s="26">
        <v>1.034</v>
      </c>
      <c r="BB96" s="26">
        <v>4.5355999999999996</v>
      </c>
      <c r="BC96" s="26">
        <v>2.4232</v>
      </c>
      <c r="BD96" s="26">
        <v>1.3265</v>
      </c>
      <c r="BE96" s="26">
        <v>6.1400000000000003E-2</v>
      </c>
      <c r="BF96" s="26">
        <v>0.65439999999999998</v>
      </c>
      <c r="BG96" s="26">
        <v>0.51770000000000005</v>
      </c>
      <c r="BI96" s="27">
        <f t="shared" si="61"/>
        <v>1.0669571698510394</v>
      </c>
      <c r="BJ96" s="27">
        <f t="shared" si="61"/>
        <v>1.1934407010660542</v>
      </c>
      <c r="BK96" s="27">
        <f t="shared" si="61"/>
        <v>1.0547477097452675</v>
      </c>
      <c r="BL96" s="27">
        <f t="shared" si="60"/>
        <v>1.0215204301075269</v>
      </c>
      <c r="BM96" s="27">
        <f t="shared" si="60"/>
        <v>1.0222623561895996</v>
      </c>
      <c r="BN96" s="27">
        <f t="shared" si="60"/>
        <v>1.0596614159405024</v>
      </c>
      <c r="BO96" s="27">
        <f t="shared" si="60"/>
        <v>1.0277391586073499</v>
      </c>
      <c r="BP96" s="27">
        <f t="shared" si="60"/>
        <v>1.3191282652791254</v>
      </c>
      <c r="BQ96" s="27">
        <f t="shared" si="60"/>
        <v>0.96948530868273342</v>
      </c>
      <c r="BR96" s="27">
        <f t="shared" si="51"/>
        <v>1.3840445834903881</v>
      </c>
      <c r="BS96" s="27">
        <f t="shared" si="51"/>
        <v>0.9613337133550488</v>
      </c>
      <c r="BT96" s="27">
        <f t="shared" si="51"/>
        <v>0.91534229828850855</v>
      </c>
      <c r="BU96" s="27">
        <f t="shared" si="51"/>
        <v>0.96967355611357919</v>
      </c>
      <c r="BW96" s="19">
        <v>414875.2</v>
      </c>
      <c r="BX96" s="19">
        <v>81693.8</v>
      </c>
      <c r="BY96" s="19">
        <v>16502.5</v>
      </c>
      <c r="BZ96" s="19">
        <v>99.8</v>
      </c>
      <c r="CA96" s="19">
        <v>402.7</v>
      </c>
      <c r="CB96" s="19">
        <v>55956.7</v>
      </c>
      <c r="CC96" s="19">
        <v>1530.8</v>
      </c>
      <c r="CD96" s="19">
        <v>35517.5</v>
      </c>
      <c r="CE96" s="19">
        <v>56049.9</v>
      </c>
      <c r="CF96" s="19">
        <v>5690.5</v>
      </c>
      <c r="CG96" s="19">
        <v>1221.3</v>
      </c>
      <c r="CH96" s="19">
        <v>223</v>
      </c>
      <c r="CI96" s="19">
        <v>9128.1</v>
      </c>
      <c r="CK96" s="19">
        <f t="shared" si="55"/>
        <v>418278.10000000003</v>
      </c>
      <c r="CL96" s="19">
        <f t="shared" si="55"/>
        <v>82946.525490196087</v>
      </c>
      <c r="CM96" s="19">
        <f t="shared" si="55"/>
        <v>23050.144680851063</v>
      </c>
      <c r="CN96" s="19">
        <f t="shared" si="52"/>
        <v>400.95</v>
      </c>
      <c r="CO96" s="19">
        <f t="shared" si="52"/>
        <v>627.77234042553187</v>
      </c>
      <c r="CP96" s="19">
        <f t="shared" si="52"/>
        <v>56271.485964912281</v>
      </c>
      <c r="CQ96" s="19">
        <f t="shared" si="52"/>
        <v>1728.8</v>
      </c>
      <c r="CR96" s="19">
        <f t="shared" si="52"/>
        <v>36198.050000000003</v>
      </c>
      <c r="CS96" s="19">
        <f t="shared" si="52"/>
        <v>59890.15</v>
      </c>
      <c r="CT96" s="19">
        <f t="shared" si="52"/>
        <v>6026.6</v>
      </c>
      <c r="CU96" s="19">
        <f t="shared" si="62"/>
        <v>2926.2523809523809</v>
      </c>
      <c r="CV96" s="19">
        <f t="shared" si="62"/>
        <v>352.78888888888889</v>
      </c>
      <c r="CW96" s="19">
        <f t="shared" si="62"/>
        <v>10166.4</v>
      </c>
      <c r="CY96" s="19">
        <v>3913.5</v>
      </c>
      <c r="CZ96" s="19">
        <v>1404.3</v>
      </c>
      <c r="DA96" s="19">
        <v>6722.1</v>
      </c>
      <c r="DB96" s="19">
        <v>322.8</v>
      </c>
      <c r="DC96" s="19">
        <v>256.2</v>
      </c>
      <c r="DD96" s="19">
        <v>342.8</v>
      </c>
      <c r="DE96" s="19">
        <v>209.6</v>
      </c>
      <c r="DF96" s="19">
        <v>748.8</v>
      </c>
      <c r="DG96" s="19">
        <v>4063.2</v>
      </c>
      <c r="DH96" s="19">
        <v>349.4</v>
      </c>
      <c r="DI96" s="19">
        <v>1827</v>
      </c>
      <c r="DJ96" s="19">
        <v>146.4</v>
      </c>
      <c r="DK96" s="19">
        <v>1148.0999999999999</v>
      </c>
      <c r="DM96" s="19">
        <v>2722.1</v>
      </c>
      <c r="DN96" s="19">
        <v>1068.2</v>
      </c>
      <c r="DO96" s="19">
        <v>6349.4</v>
      </c>
      <c r="DP96" s="19">
        <v>279.5</v>
      </c>
      <c r="DQ96" s="19">
        <v>189.7</v>
      </c>
      <c r="DR96" s="19">
        <v>292.89999999999998</v>
      </c>
      <c r="DS96" s="19">
        <v>186.4</v>
      </c>
      <c r="DT96" s="19">
        <v>612.29999999999995</v>
      </c>
      <c r="DU96" s="19">
        <v>3617.3</v>
      </c>
      <c r="DV96" s="19">
        <v>322.8</v>
      </c>
      <c r="DW96" s="19">
        <v>1594</v>
      </c>
      <c r="DX96" s="19">
        <v>116.5</v>
      </c>
      <c r="DY96" s="19">
        <v>928.5</v>
      </c>
      <c r="EA96" s="19">
        <f t="shared" si="56"/>
        <v>3402.9</v>
      </c>
      <c r="EB96" s="19">
        <f t="shared" si="56"/>
        <v>1252.7254901960785</v>
      </c>
      <c r="EC96" s="19">
        <f t="shared" si="56"/>
        <v>6547.6446808510636</v>
      </c>
      <c r="ED96" s="19">
        <f t="shared" si="53"/>
        <v>301.14999999999998</v>
      </c>
      <c r="EE96" s="19">
        <f t="shared" si="53"/>
        <v>225.07234042553191</v>
      </c>
      <c r="EF96" s="19">
        <f t="shared" si="53"/>
        <v>314.78596491228069</v>
      </c>
      <c r="EG96" s="19">
        <f t="shared" si="53"/>
        <v>198</v>
      </c>
      <c r="EH96" s="19">
        <f t="shared" si="53"/>
        <v>680.55</v>
      </c>
      <c r="EI96" s="19">
        <f t="shared" si="53"/>
        <v>3840.25</v>
      </c>
      <c r="EJ96" s="19">
        <f t="shared" si="53"/>
        <v>336.1</v>
      </c>
      <c r="EK96" s="19">
        <f t="shared" si="63"/>
        <v>1704.952380952381</v>
      </c>
      <c r="EL96" s="19">
        <f t="shared" si="63"/>
        <v>129.78888888888889</v>
      </c>
      <c r="EM96" s="19">
        <f t="shared" si="63"/>
        <v>1038.3</v>
      </c>
      <c r="EO96" s="26">
        <v>30.05</v>
      </c>
      <c r="EQ96" s="19">
        <v>10</v>
      </c>
      <c r="ER96" s="19">
        <v>30</v>
      </c>
      <c r="ES96" s="19">
        <v>20</v>
      </c>
      <c r="ET96" s="19">
        <v>50</v>
      </c>
      <c r="EU96" s="19">
        <v>30</v>
      </c>
      <c r="EV96" s="19">
        <v>30</v>
      </c>
      <c r="EW96" s="19">
        <v>30</v>
      </c>
      <c r="EX96" s="19">
        <v>30</v>
      </c>
      <c r="EY96" s="19">
        <v>20</v>
      </c>
      <c r="EZ96" s="19">
        <v>30</v>
      </c>
      <c r="FA96" s="19">
        <v>20</v>
      </c>
      <c r="FB96" s="19">
        <v>30</v>
      </c>
      <c r="FC96" s="19">
        <v>20</v>
      </c>
      <c r="FE96" s="25">
        <v>2.1</v>
      </c>
      <c r="FF96" s="25">
        <v>2.2999999999999998</v>
      </c>
      <c r="FG96" s="25">
        <v>2.2000000000000002</v>
      </c>
      <c r="FH96" s="25">
        <v>2.8</v>
      </c>
      <c r="FI96" s="25">
        <v>2.2000000000000002</v>
      </c>
      <c r="FJ96" s="25">
        <v>3.2</v>
      </c>
      <c r="FK96" s="25">
        <v>2.5</v>
      </c>
      <c r="FL96" s="25">
        <v>2.8</v>
      </c>
      <c r="FM96" s="25">
        <v>2.2000000000000002</v>
      </c>
      <c r="FN96" s="25">
        <v>2.8</v>
      </c>
      <c r="FO96" s="25">
        <v>2.2000000000000002</v>
      </c>
      <c r="FP96" s="25">
        <v>3.5</v>
      </c>
      <c r="FQ96" s="25">
        <v>2.2000000000000002</v>
      </c>
      <c r="FR96" s="25"/>
      <c r="FS96" s="25">
        <v>2.8</v>
      </c>
      <c r="FT96" s="25">
        <v>2.8</v>
      </c>
      <c r="FU96" s="25">
        <v>2.5</v>
      </c>
      <c r="FV96" s="25">
        <v>2.8</v>
      </c>
      <c r="FW96" s="25">
        <v>2.5</v>
      </c>
      <c r="FX96" s="25">
        <v>2.5</v>
      </c>
      <c r="FY96" s="25">
        <v>2.5</v>
      </c>
      <c r="FZ96" s="25">
        <v>2.8</v>
      </c>
      <c r="GA96" s="25">
        <v>2.2000000000000002</v>
      </c>
      <c r="GB96" s="25">
        <v>2.8</v>
      </c>
      <c r="GC96" s="25">
        <v>2</v>
      </c>
      <c r="GD96" s="25">
        <v>2.8</v>
      </c>
      <c r="GE96" s="25">
        <v>2.2000000000000002</v>
      </c>
      <c r="GG96" s="28">
        <v>560706</v>
      </c>
      <c r="GH96" s="28">
        <v>386426.8</v>
      </c>
      <c r="GI96" s="28">
        <v>1904278.9</v>
      </c>
      <c r="GJ96" s="28">
        <v>136666</v>
      </c>
      <c r="GK96" s="28">
        <v>151055.4</v>
      </c>
      <c r="GL96" s="28">
        <v>125939.4</v>
      </c>
      <c r="GM96" s="28">
        <v>48865.4</v>
      </c>
      <c r="GN96" s="28">
        <v>448639.5</v>
      </c>
      <c r="GO96" s="28">
        <v>568018.30000000005</v>
      </c>
      <c r="GP96" s="28">
        <v>50075.9</v>
      </c>
      <c r="GQ96" s="28">
        <v>296729</v>
      </c>
      <c r="GR96" s="28">
        <v>3095.5</v>
      </c>
      <c r="GS96" s="28">
        <v>35263.800000000003</v>
      </c>
      <c r="GU96" s="26">
        <v>25.21</v>
      </c>
      <c r="GV96" s="26">
        <v>19.399999999999999</v>
      </c>
      <c r="GW96" s="26">
        <v>59.19</v>
      </c>
      <c r="GX96" s="26">
        <v>41.39</v>
      </c>
      <c r="GY96" s="26">
        <v>56.02</v>
      </c>
      <c r="GZ96" s="26">
        <v>54.81</v>
      </c>
      <c r="HA96" s="26">
        <v>25.58</v>
      </c>
      <c r="HB96" s="26">
        <v>34.549999999999997</v>
      </c>
      <c r="HC96" s="26">
        <v>17.55</v>
      </c>
      <c r="HD96" s="26">
        <v>8.66</v>
      </c>
      <c r="HE96" s="26">
        <v>12.39</v>
      </c>
      <c r="HF96" s="26">
        <v>9.02</v>
      </c>
      <c r="HG96" s="26">
        <v>2</v>
      </c>
      <c r="HI96" s="27">
        <f t="shared" si="57"/>
        <v>2.165824370526653E-2</v>
      </c>
      <c r="HJ96" s="27">
        <f t="shared" si="57"/>
        <v>9.4758173410620806E-3</v>
      </c>
      <c r="HK96" s="27">
        <f t="shared" si="57"/>
        <v>1.4518038510041763E-2</v>
      </c>
      <c r="HL96" s="27">
        <f t="shared" si="54"/>
        <v>1.8582427441683903E-2</v>
      </c>
      <c r="HM96" s="27">
        <f t="shared" si="54"/>
        <v>2.5414622801230406E-2</v>
      </c>
      <c r="HN96" s="27">
        <f t="shared" si="54"/>
        <v>3.6561699150585249E-2</v>
      </c>
      <c r="HO96" s="27">
        <f t="shared" si="54"/>
        <v>3.3827349331212106E-2</v>
      </c>
      <c r="HP96" s="27">
        <f t="shared" si="54"/>
        <v>1.1841888733417278E-2</v>
      </c>
      <c r="HQ96" s="27">
        <f t="shared" si="54"/>
        <v>1.0158621770844849E-2</v>
      </c>
      <c r="HR96" s="27">
        <f t="shared" si="54"/>
        <v>1.9607708952419318E-2</v>
      </c>
      <c r="HS96" s="27">
        <f t="shared" si="64"/>
        <v>9.0706963717509578E-3</v>
      </c>
      <c r="HT96" s="27">
        <f t="shared" si="64"/>
        <v>0.13577862463445051</v>
      </c>
      <c r="HU96" s="27">
        <f t="shared" si="64"/>
        <v>9.6981049957606917E-3</v>
      </c>
      <c r="HW96" s="27">
        <f t="shared" si="38"/>
        <v>4.6333480758676687E-2</v>
      </c>
      <c r="HX96" s="27">
        <f t="shared" si="39"/>
        <v>1.79045568659368E-2</v>
      </c>
      <c r="HY96" s="27">
        <f t="shared" si="40"/>
        <v>2.4223347254004681E-2</v>
      </c>
      <c r="HZ96" s="27">
        <f t="shared" si="41"/>
        <v>2.7160075948765194E-2</v>
      </c>
      <c r="IA96" s="27">
        <f t="shared" si="42"/>
        <v>3.7387451602890052E-2</v>
      </c>
      <c r="IB96" s="27">
        <f t="shared" si="43"/>
        <v>4.7036625957227921E-2</v>
      </c>
      <c r="IC96" s="27">
        <f t="shared" si="44"/>
        <v>4.3677873456461069E-2</v>
      </c>
      <c r="ID96" s="27">
        <f t="shared" si="45"/>
        <v>1.9637404086625874E-2</v>
      </c>
      <c r="IE96" s="27">
        <f t="shared" si="46"/>
        <v>1.4213943581766112E-2</v>
      </c>
      <c r="IF96" s="27">
        <f t="shared" si="47"/>
        <v>2.6430603436592665E-2</v>
      </c>
      <c r="IG96" s="27">
        <f t="shared" si="48"/>
        <v>1.0926560849411203E-2</v>
      </c>
      <c r="IH96" s="27"/>
      <c r="II96" s="27"/>
      <c r="IK96" s="27">
        <f t="shared" si="59"/>
        <v>2.8553036704625505E-3</v>
      </c>
      <c r="IL96" s="27">
        <f t="shared" si="59"/>
        <v>3.7409521283956588E-3</v>
      </c>
      <c r="IM96" s="27">
        <f t="shared" si="59"/>
        <v>1.3447534282775675E-2</v>
      </c>
      <c r="IN96" s="27">
        <f t="shared" si="59"/>
        <v>0.2166016222092087</v>
      </c>
      <c r="IO96" s="27">
        <f t="shared" si="59"/>
        <v>7.6378386113403252E-2</v>
      </c>
      <c r="IP96" s="27">
        <f t="shared" si="59"/>
        <v>4.477345217886999E-3</v>
      </c>
      <c r="IQ96" s="27">
        <f t="shared" si="59"/>
        <v>3.0200699337331979E-2</v>
      </c>
      <c r="IR96" s="27">
        <f t="shared" si="59"/>
        <v>5.6945834060776381E-3</v>
      </c>
      <c r="IS96" s="27">
        <f t="shared" si="58"/>
        <v>5.8098008270168E-3</v>
      </c>
      <c r="IT96" s="27">
        <f t="shared" si="58"/>
        <v>1.4763435472882416E-2</v>
      </c>
      <c r="IU96" s="27">
        <f t="shared" si="58"/>
        <v>7.1876578996417778E-2</v>
      </c>
      <c r="IV96" s="27">
        <f t="shared" si="58"/>
        <v>0.10375186950968429</v>
      </c>
      <c r="IW96" s="27">
        <f t="shared" si="58"/>
        <v>1.4958308687082873E-2</v>
      </c>
    </row>
    <row r="97" spans="1:257">
      <c r="A97" s="21">
        <v>95</v>
      </c>
      <c r="B97" s="19" t="s">
        <v>173</v>
      </c>
      <c r="C97" s="19">
        <v>13</v>
      </c>
      <c r="D97" s="19">
        <v>1</v>
      </c>
      <c r="E97" s="19">
        <v>19</v>
      </c>
      <c r="G97" s="23">
        <v>41218</v>
      </c>
      <c r="H97" s="24">
        <v>0.95079861111111119</v>
      </c>
      <c r="J97" s="25">
        <v>32.880000000000003</v>
      </c>
      <c r="K97" s="25">
        <v>-44.387999999999998</v>
      </c>
      <c r="L97" s="25">
        <v>10.454000000000001</v>
      </c>
      <c r="M97" s="26">
        <f t="shared" si="65"/>
        <v>188.80978176925265</v>
      </c>
      <c r="O97" s="26">
        <v>43.193274599999995</v>
      </c>
      <c r="P97" s="26">
        <v>9.4586367599999992</v>
      </c>
      <c r="Q97" s="26">
        <v>0.92768043999999994</v>
      </c>
      <c r="R97" s="26">
        <v>4.5308359999999999E-2</v>
      </c>
      <c r="S97" s="26">
        <v>0.20154206999999996</v>
      </c>
      <c r="T97" s="26">
        <v>33.172402500000004</v>
      </c>
      <c r="U97" s="26">
        <v>1.03427523</v>
      </c>
      <c r="V97" s="26">
        <v>5.8603261800000004</v>
      </c>
      <c r="W97" s="26">
        <v>2.3548535999999998</v>
      </c>
      <c r="X97" s="26">
        <v>1.7294455099999999</v>
      </c>
      <c r="Y97" s="26">
        <v>5.9025889999999998E-2</v>
      </c>
      <c r="Z97" s="26">
        <v>0.63300000000000001</v>
      </c>
      <c r="AA97" s="26">
        <v>0.50600000000000001</v>
      </c>
      <c r="AB97" s="26">
        <f t="shared" si="49"/>
        <v>99.175771140000009</v>
      </c>
      <c r="AC97" s="26">
        <f t="shared" si="50"/>
        <v>0.26653876642243557</v>
      </c>
      <c r="AD97" s="26">
        <f t="shared" si="36"/>
        <v>0.11417441020838739</v>
      </c>
      <c r="AE97" s="26">
        <f t="shared" si="37"/>
        <v>98.795057963369175</v>
      </c>
      <c r="AG97" s="25">
        <v>75.128</v>
      </c>
      <c r="AH97" s="25">
        <v>21.677</v>
      </c>
      <c r="AI97" s="25">
        <v>0.89080000000000004</v>
      </c>
      <c r="AJ97" s="25">
        <v>7.3300000000000004E-2</v>
      </c>
      <c r="AK97" s="25">
        <v>0.23949999999999999</v>
      </c>
      <c r="AL97" s="25">
        <v>44.408000000000001</v>
      </c>
      <c r="AM97" s="25">
        <v>3.0486</v>
      </c>
      <c r="AN97" s="25">
        <v>7.7720000000000002</v>
      </c>
      <c r="AO97" s="25">
        <v>9.8870000000000005</v>
      </c>
      <c r="AP97" s="25">
        <v>10.731</v>
      </c>
      <c r="AQ97" s="25">
        <v>0.4143</v>
      </c>
      <c r="AR97" s="25">
        <v>7.6981999999999999</v>
      </c>
      <c r="AS97" s="25">
        <v>26.081900000000001</v>
      </c>
      <c r="AU97" s="26">
        <v>40.515900000000002</v>
      </c>
      <c r="AV97" s="26">
        <v>7.9446000000000003</v>
      </c>
      <c r="AW97" s="26">
        <v>0.87970000000000004</v>
      </c>
      <c r="AX97" s="26">
        <v>4.4299999999999999E-2</v>
      </c>
      <c r="AY97" s="26">
        <v>0.19739999999999999</v>
      </c>
      <c r="AZ97" s="26">
        <v>31.312100000000001</v>
      </c>
      <c r="BA97" s="26">
        <v>1.0069999999999999</v>
      </c>
      <c r="BB97" s="26">
        <v>4.4526000000000003</v>
      </c>
      <c r="BC97" s="26">
        <v>2.4279000000000002</v>
      </c>
      <c r="BD97" s="26">
        <v>1.2523</v>
      </c>
      <c r="BE97" s="26">
        <v>6.1800000000000001E-2</v>
      </c>
      <c r="BF97" s="26">
        <v>0.69440000000000002</v>
      </c>
      <c r="BG97" s="26">
        <v>0.52159999999999995</v>
      </c>
      <c r="BI97" s="27">
        <f t="shared" si="61"/>
        <v>1.0660820714830472</v>
      </c>
      <c r="BJ97" s="27">
        <f t="shared" si="61"/>
        <v>1.190574322181104</v>
      </c>
      <c r="BK97" s="27">
        <f t="shared" si="61"/>
        <v>1.0545418210753665</v>
      </c>
      <c r="BL97" s="27">
        <f t="shared" si="60"/>
        <v>1.0227620767494356</v>
      </c>
      <c r="BM97" s="27">
        <f t="shared" si="60"/>
        <v>1.020983130699088</v>
      </c>
      <c r="BN97" s="27">
        <f t="shared" si="60"/>
        <v>1.0594116172342323</v>
      </c>
      <c r="BO97" s="27">
        <f t="shared" si="60"/>
        <v>1.0270856305858989</v>
      </c>
      <c r="BP97" s="27">
        <f t="shared" si="60"/>
        <v>1.3161582401293626</v>
      </c>
      <c r="BQ97" s="27">
        <f t="shared" si="60"/>
        <v>0.96991375262572577</v>
      </c>
      <c r="BR97" s="27">
        <f t="shared" si="51"/>
        <v>1.3810153397748144</v>
      </c>
      <c r="BS97" s="27">
        <f t="shared" si="51"/>
        <v>0.95511148867313911</v>
      </c>
      <c r="BT97" s="27">
        <f t="shared" si="51"/>
        <v>0.91157834101382484</v>
      </c>
      <c r="BU97" s="27">
        <f t="shared" si="51"/>
        <v>0.97009202453987742</v>
      </c>
      <c r="BW97" s="19">
        <v>421245.4</v>
      </c>
      <c r="BX97" s="19">
        <v>83762.899999999994</v>
      </c>
      <c r="BY97" s="19">
        <v>16963</v>
      </c>
      <c r="BZ97" s="19">
        <v>116.6</v>
      </c>
      <c r="CA97" s="19">
        <v>366.3</v>
      </c>
      <c r="CB97" s="19">
        <v>55927.4</v>
      </c>
      <c r="CC97" s="19">
        <v>1488.5</v>
      </c>
      <c r="CD97" s="19">
        <v>34865.1</v>
      </c>
      <c r="CE97" s="19">
        <v>56157.2</v>
      </c>
      <c r="CF97" s="19">
        <v>5374.6</v>
      </c>
      <c r="CG97" s="19">
        <v>1228.8</v>
      </c>
      <c r="CH97" s="19">
        <v>239.8</v>
      </c>
      <c r="CI97" s="19">
        <v>9197.5</v>
      </c>
      <c r="CK97" s="19">
        <f t="shared" si="55"/>
        <v>424435.52857142861</v>
      </c>
      <c r="CL97" s="19">
        <f t="shared" si="55"/>
        <v>85200.823529411762</v>
      </c>
      <c r="CM97" s="19">
        <f t="shared" si="55"/>
        <v>23360.874468085109</v>
      </c>
      <c r="CN97" s="19">
        <f t="shared" si="52"/>
        <v>424.6</v>
      </c>
      <c r="CO97" s="19">
        <f t="shared" si="52"/>
        <v>586.63404255319142</v>
      </c>
      <c r="CP97" s="19">
        <f t="shared" si="52"/>
        <v>56319.533333333333</v>
      </c>
      <c r="CQ97" s="19">
        <f t="shared" si="52"/>
        <v>1721.6</v>
      </c>
      <c r="CR97" s="19">
        <f t="shared" si="52"/>
        <v>35516.15</v>
      </c>
      <c r="CS97" s="19">
        <f t="shared" si="52"/>
        <v>60088.299999999996</v>
      </c>
      <c r="CT97" s="19">
        <f t="shared" si="52"/>
        <v>5697.6</v>
      </c>
      <c r="CU97" s="19">
        <f t="shared" si="62"/>
        <v>2995.1333333333332</v>
      </c>
      <c r="CV97" s="19">
        <f t="shared" si="62"/>
        <v>386.68888888888887</v>
      </c>
      <c r="CW97" s="19">
        <f t="shared" si="62"/>
        <v>10186.5</v>
      </c>
      <c r="CY97" s="19">
        <v>3709.6</v>
      </c>
      <c r="CZ97" s="19">
        <v>1661.7</v>
      </c>
      <c r="DA97" s="19">
        <v>6826.5</v>
      </c>
      <c r="DB97" s="19">
        <v>326.3</v>
      </c>
      <c r="DC97" s="19">
        <v>253.1</v>
      </c>
      <c r="DD97" s="19">
        <v>399.6</v>
      </c>
      <c r="DE97" s="19">
        <v>269.7</v>
      </c>
      <c r="DF97" s="19">
        <v>772.6</v>
      </c>
      <c r="DG97" s="19">
        <v>4225.8</v>
      </c>
      <c r="DH97" s="19">
        <v>369.6</v>
      </c>
      <c r="DI97" s="19">
        <v>1844.8</v>
      </c>
      <c r="DJ97" s="19">
        <v>176.5</v>
      </c>
      <c r="DK97" s="19">
        <v>1092.2</v>
      </c>
      <c r="DM97" s="19">
        <v>2497.5</v>
      </c>
      <c r="DN97" s="19">
        <v>1165.5</v>
      </c>
      <c r="DO97" s="19">
        <v>5910.8</v>
      </c>
      <c r="DP97" s="19">
        <v>289.7</v>
      </c>
      <c r="DQ97" s="19">
        <v>183.1</v>
      </c>
      <c r="DR97" s="19">
        <v>386.3</v>
      </c>
      <c r="DS97" s="19">
        <v>196.5</v>
      </c>
      <c r="DT97" s="19">
        <v>529.5</v>
      </c>
      <c r="DU97" s="19">
        <v>3636.4</v>
      </c>
      <c r="DV97" s="19">
        <v>276.39999999999998</v>
      </c>
      <c r="DW97" s="19">
        <v>1695</v>
      </c>
      <c r="DX97" s="19">
        <v>123.2</v>
      </c>
      <c r="DY97" s="19">
        <v>885.8</v>
      </c>
      <c r="EA97" s="19">
        <f t="shared" si="56"/>
        <v>3190.1285714285714</v>
      </c>
      <c r="EB97" s="19">
        <f t="shared" si="56"/>
        <v>1437.9235294117648</v>
      </c>
      <c r="EC97" s="19">
        <f t="shared" si="56"/>
        <v>6397.8744680851069</v>
      </c>
      <c r="ED97" s="19">
        <f t="shared" si="53"/>
        <v>308</v>
      </c>
      <c r="EE97" s="19">
        <f t="shared" si="53"/>
        <v>220.33404255319147</v>
      </c>
      <c r="EF97" s="19">
        <f t="shared" si="53"/>
        <v>392.13333333333333</v>
      </c>
      <c r="EG97" s="19">
        <f t="shared" si="53"/>
        <v>233.1</v>
      </c>
      <c r="EH97" s="19">
        <f t="shared" si="53"/>
        <v>651.04999999999995</v>
      </c>
      <c r="EI97" s="19">
        <f t="shared" si="53"/>
        <v>3931.1000000000004</v>
      </c>
      <c r="EJ97" s="19">
        <f t="shared" si="53"/>
        <v>323</v>
      </c>
      <c r="EK97" s="19">
        <f t="shared" si="63"/>
        <v>1766.3333333333333</v>
      </c>
      <c r="EL97" s="19">
        <f t="shared" si="63"/>
        <v>146.88888888888889</v>
      </c>
      <c r="EM97" s="19">
        <f t="shared" si="63"/>
        <v>989</v>
      </c>
      <c r="EO97" s="26">
        <v>30.03</v>
      </c>
      <c r="EQ97" s="19">
        <v>10</v>
      </c>
      <c r="ER97" s="19">
        <v>30</v>
      </c>
      <c r="ES97" s="19">
        <v>20</v>
      </c>
      <c r="ET97" s="19">
        <v>50</v>
      </c>
      <c r="EU97" s="19">
        <v>30</v>
      </c>
      <c r="EV97" s="19">
        <v>30</v>
      </c>
      <c r="EW97" s="19">
        <v>30</v>
      </c>
      <c r="EX97" s="19">
        <v>30</v>
      </c>
      <c r="EY97" s="19">
        <v>20</v>
      </c>
      <c r="EZ97" s="19">
        <v>30</v>
      </c>
      <c r="FA97" s="19">
        <v>20</v>
      </c>
      <c r="FB97" s="19">
        <v>30</v>
      </c>
      <c r="FC97" s="19">
        <v>20</v>
      </c>
      <c r="FE97" s="25">
        <v>2.1</v>
      </c>
      <c r="FF97" s="25">
        <v>2.2999999999999998</v>
      </c>
      <c r="FG97" s="25">
        <v>2.2000000000000002</v>
      </c>
      <c r="FH97" s="25">
        <v>2.8</v>
      </c>
      <c r="FI97" s="25">
        <v>2.2000000000000002</v>
      </c>
      <c r="FJ97" s="25">
        <v>3.2</v>
      </c>
      <c r="FK97" s="25">
        <v>2.5</v>
      </c>
      <c r="FL97" s="25">
        <v>2.8</v>
      </c>
      <c r="FM97" s="25">
        <v>2.2000000000000002</v>
      </c>
      <c r="FN97" s="25">
        <v>2.8</v>
      </c>
      <c r="FO97" s="25">
        <v>2.2000000000000002</v>
      </c>
      <c r="FP97" s="25">
        <v>3.5</v>
      </c>
      <c r="FQ97" s="25">
        <v>2.2000000000000002</v>
      </c>
      <c r="FR97" s="25"/>
      <c r="FS97" s="25">
        <v>2.8</v>
      </c>
      <c r="FT97" s="25">
        <v>2.8</v>
      </c>
      <c r="FU97" s="25">
        <v>2.5</v>
      </c>
      <c r="FV97" s="25">
        <v>2.8</v>
      </c>
      <c r="FW97" s="25">
        <v>2.5</v>
      </c>
      <c r="FX97" s="25">
        <v>2.5</v>
      </c>
      <c r="FY97" s="25">
        <v>2.5</v>
      </c>
      <c r="FZ97" s="25">
        <v>2.8</v>
      </c>
      <c r="GA97" s="25">
        <v>2.2000000000000002</v>
      </c>
      <c r="GB97" s="25">
        <v>2.8</v>
      </c>
      <c r="GC97" s="25">
        <v>2</v>
      </c>
      <c r="GD97" s="25">
        <v>2.8</v>
      </c>
      <c r="GE97" s="25">
        <v>2.2000000000000002</v>
      </c>
      <c r="GG97" s="28">
        <v>560706</v>
      </c>
      <c r="GH97" s="28">
        <v>386426.8</v>
      </c>
      <c r="GI97" s="28">
        <v>1904278.9</v>
      </c>
      <c r="GJ97" s="28">
        <v>136666</v>
      </c>
      <c r="GK97" s="28">
        <v>151055.4</v>
      </c>
      <c r="GL97" s="28">
        <v>125939.4</v>
      </c>
      <c r="GM97" s="28">
        <v>48865.4</v>
      </c>
      <c r="GN97" s="28">
        <v>448639.5</v>
      </c>
      <c r="GO97" s="28">
        <v>568018.30000000005</v>
      </c>
      <c r="GP97" s="28">
        <v>50075.9</v>
      </c>
      <c r="GQ97" s="28">
        <v>296729</v>
      </c>
      <c r="GR97" s="28">
        <v>3095.5</v>
      </c>
      <c r="GS97" s="28">
        <v>35263.800000000003</v>
      </c>
      <c r="GU97" s="26">
        <v>25.21</v>
      </c>
      <c r="GV97" s="26">
        <v>19.399999999999999</v>
      </c>
      <c r="GW97" s="26">
        <v>59.19</v>
      </c>
      <c r="GX97" s="26">
        <v>41.39</v>
      </c>
      <c r="GY97" s="26">
        <v>56.02</v>
      </c>
      <c r="GZ97" s="26">
        <v>54.81</v>
      </c>
      <c r="HA97" s="26">
        <v>25.58</v>
      </c>
      <c r="HB97" s="26">
        <v>34.549999999999997</v>
      </c>
      <c r="HC97" s="26">
        <v>17.55</v>
      </c>
      <c r="HD97" s="26">
        <v>8.66</v>
      </c>
      <c r="HE97" s="26">
        <v>12.39</v>
      </c>
      <c r="HF97" s="26">
        <v>9.02</v>
      </c>
      <c r="HG97" s="26">
        <v>2</v>
      </c>
      <c r="HI97" s="27">
        <f t="shared" si="57"/>
        <v>2.095998472789299E-2</v>
      </c>
      <c r="HJ97" s="27">
        <f t="shared" si="57"/>
        <v>1.01311059514949E-2</v>
      </c>
      <c r="HK97" s="27">
        <f t="shared" si="57"/>
        <v>1.4353011679750687E-2</v>
      </c>
      <c r="HL97" s="27">
        <f t="shared" si="54"/>
        <v>1.8821685043591524E-2</v>
      </c>
      <c r="HM97" s="27">
        <f t="shared" si="54"/>
        <v>2.5122576429898798E-2</v>
      </c>
      <c r="HN97" s="27">
        <f t="shared" si="54"/>
        <v>4.0811048516680853E-2</v>
      </c>
      <c r="HO97" s="27">
        <f t="shared" si="54"/>
        <v>3.6692291165876391E-2</v>
      </c>
      <c r="HP97" s="27">
        <f t="shared" si="54"/>
        <v>1.1560158311526013E-2</v>
      </c>
      <c r="HQ97" s="27">
        <f t="shared" si="54"/>
        <v>1.028604795770157E-2</v>
      </c>
      <c r="HR97" s="27">
        <f t="shared" si="54"/>
        <v>1.9186106522210922E-2</v>
      </c>
      <c r="HS97" s="27">
        <f t="shared" si="64"/>
        <v>9.1758288306078642E-3</v>
      </c>
      <c r="HT97" s="27">
        <f t="shared" si="64"/>
        <v>0.14390045230003265</v>
      </c>
      <c r="HU97" s="27">
        <f t="shared" si="64"/>
        <v>9.472302403742824E-3</v>
      </c>
      <c r="HW97" s="27">
        <f t="shared" si="38"/>
        <v>4.4839695328381474E-2</v>
      </c>
      <c r="HX97" s="27">
        <f t="shared" si="39"/>
        <v>1.9142724695349615E-2</v>
      </c>
      <c r="HY97" s="27">
        <f t="shared" si="40"/>
        <v>2.3947999987664021E-2</v>
      </c>
      <c r="HZ97" s="27">
        <f t="shared" si="41"/>
        <v>2.7509774859713371E-2</v>
      </c>
      <c r="IA97" s="27">
        <f t="shared" si="42"/>
        <v>3.6957822186024121E-2</v>
      </c>
      <c r="IB97" s="27">
        <f t="shared" si="43"/>
        <v>5.2503413916709915E-2</v>
      </c>
      <c r="IC97" s="27">
        <f t="shared" si="44"/>
        <v>4.7377086353379595E-2</v>
      </c>
      <c r="ID97" s="27">
        <f t="shared" si="45"/>
        <v>1.9170210528003589E-2</v>
      </c>
      <c r="IE97" s="27">
        <f t="shared" si="46"/>
        <v>1.4392238302416037E-2</v>
      </c>
      <c r="IF97" s="27">
        <f t="shared" si="47"/>
        <v>2.5862296008744654E-2</v>
      </c>
      <c r="IG97" s="27">
        <f t="shared" si="48"/>
        <v>1.1053203409350232E-2</v>
      </c>
      <c r="IH97" s="27"/>
      <c r="II97" s="27"/>
      <c r="IK97" s="27">
        <f t="shared" si="59"/>
        <v>2.8328203904489702E-3</v>
      </c>
      <c r="IL97" s="27">
        <f t="shared" si="59"/>
        <v>3.7022529102875837E-3</v>
      </c>
      <c r="IM97" s="27">
        <f t="shared" si="59"/>
        <v>1.3122361832254056E-2</v>
      </c>
      <c r="IN97" s="27">
        <f t="shared" si="59"/>
        <v>0.18944024140768267</v>
      </c>
      <c r="IO97" s="27">
        <f t="shared" si="59"/>
        <v>8.1705815200350793E-2</v>
      </c>
      <c r="IP97" s="27">
        <f t="shared" si="59"/>
        <v>4.4861447450296726E-3</v>
      </c>
      <c r="IQ97" s="27">
        <f t="shared" si="59"/>
        <v>3.1293412438394022E-2</v>
      </c>
      <c r="IR97" s="27">
        <f t="shared" si="59"/>
        <v>5.7468284783261355E-3</v>
      </c>
      <c r="IS97" s="27">
        <f t="shared" si="58"/>
        <v>5.8137679060279862E-3</v>
      </c>
      <c r="IT97" s="27">
        <f t="shared" si="58"/>
        <v>1.5210218254518092E-2</v>
      </c>
      <c r="IU97" s="27">
        <f t="shared" si="58"/>
        <v>7.2459695983514483E-2</v>
      </c>
      <c r="IV97" s="27">
        <f t="shared" si="58"/>
        <v>0.10148722900922665</v>
      </c>
      <c r="IW97" s="27">
        <f t="shared" si="58"/>
        <v>1.4831020015410697E-2</v>
      </c>
    </row>
    <row r="98" spans="1:257">
      <c r="A98" s="21">
        <v>96</v>
      </c>
      <c r="B98" s="19" t="s">
        <v>173</v>
      </c>
      <c r="C98" s="19">
        <v>13</v>
      </c>
      <c r="D98" s="19">
        <v>1</v>
      </c>
      <c r="E98" s="19">
        <v>20</v>
      </c>
      <c r="G98" s="23">
        <v>41218</v>
      </c>
      <c r="H98" s="24">
        <v>0.9538078703703704</v>
      </c>
      <c r="J98" s="25">
        <v>32.886000000000003</v>
      </c>
      <c r="K98" s="25">
        <v>-44.375</v>
      </c>
      <c r="L98" s="25">
        <v>10.454000000000001</v>
      </c>
      <c r="M98" s="26">
        <f t="shared" si="65"/>
        <v>203.1276028325274</v>
      </c>
      <c r="O98" s="26">
        <v>42.326841899999998</v>
      </c>
      <c r="P98" s="26">
        <v>9.3018115800000007</v>
      </c>
      <c r="Q98" s="26">
        <v>0.93268591000000001</v>
      </c>
      <c r="R98" s="26">
        <v>2.3384960000000003E-2</v>
      </c>
      <c r="S98" s="26">
        <v>0.26479979999999997</v>
      </c>
      <c r="T98" s="26">
        <v>33.307485000000007</v>
      </c>
      <c r="U98" s="26">
        <v>1.0988367299999999</v>
      </c>
      <c r="V98" s="26">
        <v>6.0991170600000002</v>
      </c>
      <c r="W98" s="26">
        <v>2.3408615999999998</v>
      </c>
      <c r="X98" s="26">
        <v>1.87502627</v>
      </c>
      <c r="Y98" s="26">
        <v>6.2639719999999996E-2</v>
      </c>
      <c r="Z98" s="26">
        <v>0.51300000000000001</v>
      </c>
      <c r="AA98" s="26">
        <v>0.50800000000000001</v>
      </c>
      <c r="AB98" s="26">
        <f t="shared" si="49"/>
        <v>98.654490530000018</v>
      </c>
      <c r="AC98" s="26">
        <f t="shared" si="50"/>
        <v>0.21601009032339566</v>
      </c>
      <c r="AD98" s="26">
        <f t="shared" si="36"/>
        <v>0.11462569246217548</v>
      </c>
      <c r="AE98" s="26">
        <f t="shared" si="37"/>
        <v>98.323854747214455</v>
      </c>
      <c r="AG98" s="25">
        <v>73.501000000000005</v>
      </c>
      <c r="AH98" s="25">
        <v>21.248999999999999</v>
      </c>
      <c r="AI98" s="25">
        <v>0.89710000000000001</v>
      </c>
      <c r="AJ98" s="25">
        <v>3.8699999999999998E-2</v>
      </c>
      <c r="AK98" s="25">
        <v>0.31509999999999999</v>
      </c>
      <c r="AL98" s="25">
        <v>44.591999999999999</v>
      </c>
      <c r="AM98" s="25">
        <v>3.2395</v>
      </c>
      <c r="AN98" s="25">
        <v>8.0660000000000007</v>
      </c>
      <c r="AO98" s="25">
        <v>9.8360000000000003</v>
      </c>
      <c r="AP98" s="25">
        <v>11.609</v>
      </c>
      <c r="AQ98" s="25">
        <v>0.43519999999999998</v>
      </c>
      <c r="AR98" s="25">
        <v>6.2239000000000004</v>
      </c>
      <c r="AS98" s="25">
        <v>26.214400000000001</v>
      </c>
      <c r="AU98" s="26">
        <v>39.638399999999997</v>
      </c>
      <c r="AV98" s="26">
        <v>7.7877999999999998</v>
      </c>
      <c r="AW98" s="26">
        <v>0.88590000000000002</v>
      </c>
      <c r="AX98" s="26">
        <v>2.3400000000000001E-2</v>
      </c>
      <c r="AY98" s="26">
        <v>0.25969999999999999</v>
      </c>
      <c r="AZ98" s="26">
        <v>31.441800000000001</v>
      </c>
      <c r="BA98" s="26">
        <v>1.07</v>
      </c>
      <c r="BB98" s="26">
        <v>4.6210000000000004</v>
      </c>
      <c r="BC98" s="26">
        <v>2.4152999999999998</v>
      </c>
      <c r="BD98" s="26">
        <v>1.3548</v>
      </c>
      <c r="BE98" s="26">
        <v>6.4899999999999999E-2</v>
      </c>
      <c r="BF98" s="26">
        <v>0.56140000000000001</v>
      </c>
      <c r="BG98" s="26">
        <v>0.52429999999999999</v>
      </c>
      <c r="BI98" s="27">
        <f t="shared" si="61"/>
        <v>1.0678241780697506</v>
      </c>
      <c r="BJ98" s="27">
        <f t="shared" si="61"/>
        <v>1.1944081229615553</v>
      </c>
      <c r="BK98" s="27">
        <f t="shared" si="61"/>
        <v>1.0528117281860254</v>
      </c>
      <c r="BL98" s="27">
        <f t="shared" si="60"/>
        <v>0.99935726495726507</v>
      </c>
      <c r="BM98" s="27">
        <f t="shared" si="60"/>
        <v>1.0196372737774355</v>
      </c>
      <c r="BN98" s="27">
        <f t="shared" si="60"/>
        <v>1.0593377287559875</v>
      </c>
      <c r="BO98" s="27">
        <f t="shared" si="60"/>
        <v>1.026950214953271</v>
      </c>
      <c r="BP98" s="27">
        <f t="shared" si="60"/>
        <v>1.3198695217485392</v>
      </c>
      <c r="BQ98" s="27">
        <f t="shared" si="60"/>
        <v>0.96918047447522049</v>
      </c>
      <c r="BR98" s="27">
        <f t="shared" si="51"/>
        <v>1.3839875036905815</v>
      </c>
      <c r="BS98" s="27">
        <f t="shared" si="51"/>
        <v>0.96517288135593216</v>
      </c>
      <c r="BT98" s="27">
        <f t="shared" si="51"/>
        <v>0.91378696116850733</v>
      </c>
      <c r="BU98" s="27">
        <f t="shared" si="51"/>
        <v>0.96891092885752439</v>
      </c>
      <c r="BW98" s="19">
        <v>412121.2</v>
      </c>
      <c r="BX98" s="19">
        <v>82111.199999999997</v>
      </c>
      <c r="BY98" s="19">
        <v>17082.900000000001</v>
      </c>
      <c r="BZ98" s="19">
        <v>73.3</v>
      </c>
      <c r="CA98" s="19">
        <v>479.5</v>
      </c>
      <c r="CB98" s="19">
        <v>56157.2</v>
      </c>
      <c r="CC98" s="19">
        <v>1581.8</v>
      </c>
      <c r="CD98" s="19">
        <v>36187.1</v>
      </c>
      <c r="CE98" s="19">
        <v>55874.1</v>
      </c>
      <c r="CF98" s="19">
        <v>5814.2</v>
      </c>
      <c r="CG98" s="19">
        <v>1292</v>
      </c>
      <c r="CH98" s="19">
        <v>193.1</v>
      </c>
      <c r="CI98" s="19">
        <v>9244.1</v>
      </c>
      <c r="CK98" s="19">
        <f t="shared" si="55"/>
        <v>415408.35714285716</v>
      </c>
      <c r="CL98" s="19">
        <f t="shared" si="55"/>
        <v>83417.919607843141</v>
      </c>
      <c r="CM98" s="19">
        <f t="shared" si="55"/>
        <v>23580.429787234043</v>
      </c>
      <c r="CN98" s="19">
        <f t="shared" si="52"/>
        <v>386.34999999999997</v>
      </c>
      <c r="CO98" s="19">
        <f t="shared" si="52"/>
        <v>693.8765957446808</v>
      </c>
      <c r="CP98" s="19">
        <f t="shared" si="52"/>
        <v>56530.857894736837</v>
      </c>
      <c r="CQ98" s="19">
        <f t="shared" si="52"/>
        <v>1799.9</v>
      </c>
      <c r="CR98" s="19">
        <f t="shared" si="52"/>
        <v>36854.75</v>
      </c>
      <c r="CS98" s="19">
        <f t="shared" si="52"/>
        <v>59758.549999999996</v>
      </c>
      <c r="CT98" s="19">
        <f t="shared" si="52"/>
        <v>6172.15</v>
      </c>
      <c r="CU98" s="19">
        <f t="shared" si="62"/>
        <v>2994.5904761904762</v>
      </c>
      <c r="CV98" s="19">
        <f t="shared" si="62"/>
        <v>317.8</v>
      </c>
      <c r="CW98" s="19">
        <f t="shared" si="62"/>
        <v>10364.65</v>
      </c>
      <c r="CY98" s="19">
        <v>4009.3</v>
      </c>
      <c r="CZ98" s="19">
        <v>1518.5</v>
      </c>
      <c r="DA98" s="19">
        <v>6703.3</v>
      </c>
      <c r="DB98" s="19">
        <v>339.7</v>
      </c>
      <c r="DC98" s="19">
        <v>233.1</v>
      </c>
      <c r="DD98" s="19">
        <v>412.9</v>
      </c>
      <c r="DE98" s="19">
        <v>226.4</v>
      </c>
      <c r="DF98" s="19">
        <v>792.5</v>
      </c>
      <c r="DG98" s="19">
        <v>4142.5</v>
      </c>
      <c r="DH98" s="19">
        <v>432.9</v>
      </c>
      <c r="DI98" s="19">
        <v>1828.2</v>
      </c>
      <c r="DJ98" s="19">
        <v>143.19999999999999</v>
      </c>
      <c r="DK98" s="19">
        <v>1175.5</v>
      </c>
      <c r="DM98" s="19">
        <v>2324.3000000000002</v>
      </c>
      <c r="DN98" s="19">
        <v>1048.9000000000001</v>
      </c>
      <c r="DO98" s="19">
        <v>6263.7</v>
      </c>
      <c r="DP98" s="19">
        <v>286.39999999999998</v>
      </c>
      <c r="DQ98" s="19">
        <v>193.1</v>
      </c>
      <c r="DR98" s="19">
        <v>343</v>
      </c>
      <c r="DS98" s="19">
        <v>209.8</v>
      </c>
      <c r="DT98" s="19">
        <v>542.79999999999995</v>
      </c>
      <c r="DU98" s="19">
        <v>3626.4</v>
      </c>
      <c r="DV98" s="19">
        <v>283</v>
      </c>
      <c r="DW98" s="19">
        <v>1588.4</v>
      </c>
      <c r="DX98" s="19">
        <v>109.9</v>
      </c>
      <c r="DY98" s="19">
        <v>1065.5999999999999</v>
      </c>
      <c r="EA98" s="19">
        <f t="shared" si="56"/>
        <v>3287.1571428571428</v>
      </c>
      <c r="EB98" s="19">
        <f t="shared" si="56"/>
        <v>1306.7196078431373</v>
      </c>
      <c r="EC98" s="19">
        <f t="shared" si="56"/>
        <v>6497.5297872340425</v>
      </c>
      <c r="ED98" s="19">
        <f t="shared" si="53"/>
        <v>313.04999999999995</v>
      </c>
      <c r="EE98" s="19">
        <f t="shared" si="53"/>
        <v>214.37659574468086</v>
      </c>
      <c r="EF98" s="19">
        <f t="shared" si="53"/>
        <v>373.65789473684208</v>
      </c>
      <c r="EG98" s="19">
        <f t="shared" si="53"/>
        <v>218.10000000000002</v>
      </c>
      <c r="EH98" s="19">
        <f t="shared" si="53"/>
        <v>667.65</v>
      </c>
      <c r="EI98" s="19">
        <f t="shared" si="53"/>
        <v>3884.45</v>
      </c>
      <c r="EJ98" s="19">
        <f t="shared" si="53"/>
        <v>357.95</v>
      </c>
      <c r="EK98" s="19">
        <f t="shared" si="63"/>
        <v>1702.5904761904762</v>
      </c>
      <c r="EL98" s="19">
        <f t="shared" si="63"/>
        <v>124.7</v>
      </c>
      <c r="EM98" s="19">
        <f t="shared" si="63"/>
        <v>1120.55</v>
      </c>
      <c r="EO98" s="26">
        <v>30.03</v>
      </c>
      <c r="EQ98" s="19">
        <v>10</v>
      </c>
      <c r="ER98" s="19">
        <v>30</v>
      </c>
      <c r="ES98" s="19">
        <v>20</v>
      </c>
      <c r="ET98" s="19">
        <v>50</v>
      </c>
      <c r="EU98" s="19">
        <v>30</v>
      </c>
      <c r="EV98" s="19">
        <v>30</v>
      </c>
      <c r="EW98" s="19">
        <v>30</v>
      </c>
      <c r="EX98" s="19">
        <v>30</v>
      </c>
      <c r="EY98" s="19">
        <v>20</v>
      </c>
      <c r="EZ98" s="19">
        <v>30</v>
      </c>
      <c r="FA98" s="19">
        <v>20</v>
      </c>
      <c r="FB98" s="19">
        <v>30</v>
      </c>
      <c r="FC98" s="19">
        <v>20</v>
      </c>
      <c r="FE98" s="25">
        <v>2.1</v>
      </c>
      <c r="FF98" s="25">
        <v>2.2999999999999998</v>
      </c>
      <c r="FG98" s="25">
        <v>2.2000000000000002</v>
      </c>
      <c r="FH98" s="25">
        <v>2.8</v>
      </c>
      <c r="FI98" s="25">
        <v>2.2000000000000002</v>
      </c>
      <c r="FJ98" s="25">
        <v>3.2</v>
      </c>
      <c r="FK98" s="25">
        <v>2.5</v>
      </c>
      <c r="FL98" s="25">
        <v>2.8</v>
      </c>
      <c r="FM98" s="25">
        <v>2.2000000000000002</v>
      </c>
      <c r="FN98" s="25">
        <v>2.8</v>
      </c>
      <c r="FO98" s="25">
        <v>2.2000000000000002</v>
      </c>
      <c r="FP98" s="25">
        <v>3.5</v>
      </c>
      <c r="FQ98" s="25">
        <v>2.2000000000000002</v>
      </c>
      <c r="FR98" s="25"/>
      <c r="FS98" s="25">
        <v>2.8</v>
      </c>
      <c r="FT98" s="25">
        <v>2.8</v>
      </c>
      <c r="FU98" s="25">
        <v>2.5</v>
      </c>
      <c r="FV98" s="25">
        <v>2.8</v>
      </c>
      <c r="FW98" s="25">
        <v>2.5</v>
      </c>
      <c r="FX98" s="25">
        <v>2.5</v>
      </c>
      <c r="FY98" s="25">
        <v>2.5</v>
      </c>
      <c r="FZ98" s="25">
        <v>2.8</v>
      </c>
      <c r="GA98" s="25">
        <v>2.2000000000000002</v>
      </c>
      <c r="GB98" s="25">
        <v>2.8</v>
      </c>
      <c r="GC98" s="25">
        <v>2</v>
      </c>
      <c r="GD98" s="25">
        <v>2.8</v>
      </c>
      <c r="GE98" s="25">
        <v>2.2000000000000002</v>
      </c>
      <c r="GG98" s="28">
        <v>560706</v>
      </c>
      <c r="GH98" s="28">
        <v>386426.8</v>
      </c>
      <c r="GI98" s="28">
        <v>1904278.9</v>
      </c>
      <c r="GJ98" s="28">
        <v>136666</v>
      </c>
      <c r="GK98" s="28">
        <v>151055.4</v>
      </c>
      <c r="GL98" s="28">
        <v>125939.4</v>
      </c>
      <c r="GM98" s="28">
        <v>48865.4</v>
      </c>
      <c r="GN98" s="28">
        <v>448639.5</v>
      </c>
      <c r="GO98" s="28">
        <v>568018.30000000005</v>
      </c>
      <c r="GP98" s="28">
        <v>50075.9</v>
      </c>
      <c r="GQ98" s="28">
        <v>296729</v>
      </c>
      <c r="GR98" s="28">
        <v>3095.5</v>
      </c>
      <c r="GS98" s="28">
        <v>35263.800000000003</v>
      </c>
      <c r="GU98" s="26">
        <v>25.21</v>
      </c>
      <c r="GV98" s="26">
        <v>19.399999999999999</v>
      </c>
      <c r="GW98" s="26">
        <v>59.19</v>
      </c>
      <c r="GX98" s="26">
        <v>41.39</v>
      </c>
      <c r="GY98" s="26">
        <v>56.02</v>
      </c>
      <c r="GZ98" s="26">
        <v>54.81</v>
      </c>
      <c r="HA98" s="26">
        <v>25.58</v>
      </c>
      <c r="HB98" s="26">
        <v>34.549999999999997</v>
      </c>
      <c r="HC98" s="26">
        <v>17.55</v>
      </c>
      <c r="HD98" s="26">
        <v>8.66</v>
      </c>
      <c r="HE98" s="26">
        <v>12.39</v>
      </c>
      <c r="HF98" s="26">
        <v>9.02</v>
      </c>
      <c r="HG98" s="26">
        <v>2</v>
      </c>
      <c r="HI98" s="27">
        <f t="shared" si="57"/>
        <v>2.1311116922860793E-2</v>
      </c>
      <c r="HJ98" s="27">
        <f t="shared" si="57"/>
        <v>9.6889430386181193E-3</v>
      </c>
      <c r="HK98" s="27">
        <f t="shared" si="57"/>
        <v>1.4440632878161792E-2</v>
      </c>
      <c r="HL98" s="27">
        <f t="shared" si="54"/>
        <v>1.8541128133827064E-2</v>
      </c>
      <c r="HM98" s="27">
        <f t="shared" si="54"/>
        <v>2.474794809693653E-2</v>
      </c>
      <c r="HN98" s="27">
        <f t="shared" si="54"/>
        <v>3.9835260603686543E-2</v>
      </c>
      <c r="HO98" s="27">
        <f t="shared" si="54"/>
        <v>3.5487406723794225E-2</v>
      </c>
      <c r="HP98" s="27">
        <f t="shared" si="54"/>
        <v>1.1739617037060111E-2</v>
      </c>
      <c r="HQ98" s="27">
        <f t="shared" si="54"/>
        <v>1.0217103800233147E-2</v>
      </c>
      <c r="HR98" s="27">
        <f t="shared" si="54"/>
        <v>2.0240928921649071E-2</v>
      </c>
      <c r="HS98" s="27">
        <f t="shared" si="64"/>
        <v>9.1036407853151268E-3</v>
      </c>
      <c r="HT98" s="27">
        <f t="shared" si="64"/>
        <v>0.13290822923333551</v>
      </c>
      <c r="HU98" s="27">
        <f t="shared" si="64"/>
        <v>1.0070335720029371E-2</v>
      </c>
      <c r="HW98" s="27">
        <f t="shared" si="38"/>
        <v>4.5590872433076093E-2</v>
      </c>
      <c r="HX98" s="27">
        <f t="shared" si="39"/>
        <v>1.8307257871468936E-2</v>
      </c>
      <c r="HY98" s="27">
        <f t="shared" si="40"/>
        <v>2.409419595721295E-2</v>
      </c>
      <c r="HZ98" s="27">
        <f t="shared" si="41"/>
        <v>2.7099712880401639E-2</v>
      </c>
      <c r="IA98" s="27">
        <f t="shared" si="42"/>
        <v>3.6406706445403329E-2</v>
      </c>
      <c r="IB98" s="27">
        <f t="shared" si="43"/>
        <v>5.1248062766642739E-2</v>
      </c>
      <c r="IC98" s="27">
        <f t="shared" si="44"/>
        <v>4.5821339561763097E-2</v>
      </c>
      <c r="ID98" s="27">
        <f t="shared" si="45"/>
        <v>1.9467806932556782E-2</v>
      </c>
      <c r="IE98" s="27">
        <f t="shared" si="46"/>
        <v>1.4295771637286219E-2</v>
      </c>
      <c r="IF98" s="27">
        <f t="shared" si="47"/>
        <v>2.7284164958515298E-2</v>
      </c>
      <c r="IG98" s="27">
        <f t="shared" si="48"/>
        <v>1.0966245689990601E-2</v>
      </c>
      <c r="IH98" s="27"/>
      <c r="II98" s="27"/>
      <c r="IK98" s="27">
        <f t="shared" si="59"/>
        <v>2.8651445149390753E-3</v>
      </c>
      <c r="IL98" s="27">
        <f t="shared" si="59"/>
        <v>3.7347726649620016E-3</v>
      </c>
      <c r="IM98" s="27">
        <f t="shared" si="59"/>
        <v>1.3099958598406349E-2</v>
      </c>
      <c r="IN98" s="27">
        <f t="shared" si="59"/>
        <v>0.29443956746590838</v>
      </c>
      <c r="IO98" s="27">
        <f t="shared" si="59"/>
        <v>6.6218076515320023E-2</v>
      </c>
      <c r="IP98" s="27">
        <f t="shared" si="59"/>
        <v>4.4753770135936167E-3</v>
      </c>
      <c r="IQ98" s="27">
        <f t="shared" si="59"/>
        <v>2.9920628802625398E-2</v>
      </c>
      <c r="IR98" s="27">
        <f t="shared" si="59"/>
        <v>5.6396640008077601E-3</v>
      </c>
      <c r="IS98" s="27">
        <f t="shared" si="58"/>
        <v>5.8260219553794255E-3</v>
      </c>
      <c r="IT98" s="27">
        <f t="shared" si="58"/>
        <v>1.4643053723272235E-2</v>
      </c>
      <c r="IU98" s="27">
        <f t="shared" si="58"/>
        <v>6.8448426339760768E-2</v>
      </c>
      <c r="IV98" s="27">
        <f t="shared" si="58"/>
        <v>0.11477203187639262</v>
      </c>
      <c r="IW98" s="27">
        <f t="shared" si="58"/>
        <v>1.4959324473767735E-2</v>
      </c>
    </row>
    <row r="99" spans="1:257">
      <c r="A99" s="21">
        <v>97</v>
      </c>
      <c r="B99" s="19" t="s">
        <v>173</v>
      </c>
      <c r="C99" s="19">
        <v>13</v>
      </c>
      <c r="D99" s="19">
        <v>1</v>
      </c>
      <c r="E99" s="19">
        <v>21</v>
      </c>
      <c r="G99" s="23">
        <v>41218</v>
      </c>
      <c r="H99" s="24">
        <v>0.95682870370370365</v>
      </c>
      <c r="J99" s="25">
        <v>32.893000000000001</v>
      </c>
      <c r="K99" s="25">
        <v>-44.372</v>
      </c>
      <c r="L99" s="25">
        <v>10.454000000000001</v>
      </c>
      <c r="M99" s="26">
        <f t="shared" si="65"/>
        <v>210.74337593838942</v>
      </c>
      <c r="O99" s="26">
        <v>42.470177679999999</v>
      </c>
      <c r="P99" s="26">
        <v>9.3207061800000002</v>
      </c>
      <c r="Q99" s="26">
        <v>0.94269684999999992</v>
      </c>
      <c r="R99" s="26">
        <v>4.5308359999999999E-2</v>
      </c>
      <c r="S99" s="26">
        <v>0.25891535999999998</v>
      </c>
      <c r="T99" s="26">
        <v>33.100358500000006</v>
      </c>
      <c r="U99" s="26">
        <v>1.0743033599999998</v>
      </c>
      <c r="V99" s="26">
        <v>6.1306241900000007</v>
      </c>
      <c r="W99" s="26">
        <v>2.2359216000000002</v>
      </c>
      <c r="X99" s="26">
        <v>1.83458717</v>
      </c>
      <c r="Y99" s="26">
        <v>5.9025889999999998E-2</v>
      </c>
      <c r="Z99" s="26">
        <v>0.55399999999999994</v>
      </c>
      <c r="AA99" s="26">
        <v>0.50800000000000001</v>
      </c>
      <c r="AB99" s="26">
        <f t="shared" si="49"/>
        <v>98.534625140000017</v>
      </c>
      <c r="AC99" s="26">
        <f t="shared" si="50"/>
        <v>0.23327405465723425</v>
      </c>
      <c r="AD99" s="26">
        <f t="shared" si="36"/>
        <v>0.11462569246217548</v>
      </c>
      <c r="AE99" s="26">
        <f t="shared" si="37"/>
        <v>98.186725392880618</v>
      </c>
      <c r="AG99" s="25">
        <v>73.766000000000005</v>
      </c>
      <c r="AH99" s="25">
        <v>21.300999999999998</v>
      </c>
      <c r="AI99" s="25">
        <v>0.90500000000000003</v>
      </c>
      <c r="AJ99" s="25">
        <v>7.46E-2</v>
      </c>
      <c r="AK99" s="25">
        <v>0.30819999999999997</v>
      </c>
      <c r="AL99" s="25">
        <v>44.295999999999999</v>
      </c>
      <c r="AM99" s="25">
        <v>3.1655000000000002</v>
      </c>
      <c r="AN99" s="25">
        <v>8.1159999999999997</v>
      </c>
      <c r="AO99" s="25">
        <v>9.3870000000000005</v>
      </c>
      <c r="AP99" s="25">
        <v>11.374000000000001</v>
      </c>
      <c r="AQ99" s="25">
        <v>0.41339999999999999</v>
      </c>
      <c r="AR99" s="25">
        <v>6.7081999999999997</v>
      </c>
      <c r="AS99" s="25">
        <v>26.171199999999999</v>
      </c>
      <c r="AU99" s="26">
        <v>39.781300000000002</v>
      </c>
      <c r="AV99" s="26">
        <v>7.8068</v>
      </c>
      <c r="AW99" s="26">
        <v>0.89370000000000005</v>
      </c>
      <c r="AX99" s="26">
        <v>4.5100000000000001E-2</v>
      </c>
      <c r="AY99" s="26">
        <v>0.254</v>
      </c>
      <c r="AZ99" s="26">
        <v>31.2331</v>
      </c>
      <c r="BA99" s="26">
        <v>1.0456000000000001</v>
      </c>
      <c r="BB99" s="26">
        <v>4.6497000000000002</v>
      </c>
      <c r="BC99" s="26">
        <v>2.3050999999999999</v>
      </c>
      <c r="BD99" s="26">
        <v>1.3273999999999999</v>
      </c>
      <c r="BE99" s="26">
        <v>6.1699999999999998E-2</v>
      </c>
      <c r="BF99" s="26">
        <v>0.60509999999999997</v>
      </c>
      <c r="BG99" s="26">
        <v>0.52339999999999998</v>
      </c>
      <c r="BI99" s="27">
        <f t="shared" si="61"/>
        <v>1.0675914985181478</v>
      </c>
      <c r="BJ99" s="27">
        <f t="shared" si="61"/>
        <v>1.1939214761489982</v>
      </c>
      <c r="BK99" s="27">
        <f t="shared" si="61"/>
        <v>1.0548247174667114</v>
      </c>
      <c r="BL99" s="27">
        <f t="shared" si="60"/>
        <v>1.004619955654102</v>
      </c>
      <c r="BM99" s="27">
        <f t="shared" si="60"/>
        <v>1.0193518110236219</v>
      </c>
      <c r="BN99" s="27">
        <f t="shared" si="60"/>
        <v>1.0597846035135803</v>
      </c>
      <c r="BO99" s="27">
        <f t="shared" si="60"/>
        <v>1.027451568477429</v>
      </c>
      <c r="BP99" s="27">
        <f t="shared" si="60"/>
        <v>1.3184988687442201</v>
      </c>
      <c r="BQ99" s="27">
        <f t="shared" si="60"/>
        <v>0.96998898095527319</v>
      </c>
      <c r="BR99" s="27">
        <f t="shared" si="51"/>
        <v>1.3820906810305862</v>
      </c>
      <c r="BS99" s="27">
        <f t="shared" si="51"/>
        <v>0.9566594813614262</v>
      </c>
      <c r="BT99" s="27">
        <f t="shared" si="51"/>
        <v>0.91555114857048414</v>
      </c>
      <c r="BU99" s="27">
        <f t="shared" si="51"/>
        <v>0.97057699656094776</v>
      </c>
      <c r="BW99" s="19">
        <v>413614.3</v>
      </c>
      <c r="BX99" s="19">
        <v>82311.8</v>
      </c>
      <c r="BY99" s="19">
        <v>17231.8</v>
      </c>
      <c r="BZ99" s="19">
        <v>119.9</v>
      </c>
      <c r="CA99" s="19">
        <v>469.7</v>
      </c>
      <c r="CB99" s="19">
        <v>55786.1</v>
      </c>
      <c r="CC99" s="19">
        <v>1545.6</v>
      </c>
      <c r="CD99" s="19">
        <v>36412.400000000001</v>
      </c>
      <c r="CE99" s="19">
        <v>53317.8</v>
      </c>
      <c r="CF99" s="19">
        <v>5696.2</v>
      </c>
      <c r="CG99" s="19">
        <v>1225.8</v>
      </c>
      <c r="CH99" s="19">
        <v>206.5</v>
      </c>
      <c r="CI99" s="19">
        <v>9230.5</v>
      </c>
      <c r="CK99" s="19">
        <f t="shared" si="55"/>
        <v>417028.21428571426</v>
      </c>
      <c r="CL99" s="19">
        <f t="shared" si="55"/>
        <v>83666.668627450985</v>
      </c>
      <c r="CM99" s="19">
        <f t="shared" si="55"/>
        <v>23636.889361702128</v>
      </c>
      <c r="CN99" s="19">
        <f t="shared" si="52"/>
        <v>421.35</v>
      </c>
      <c r="CO99" s="19">
        <f t="shared" si="52"/>
        <v>676.4063829787234</v>
      </c>
      <c r="CP99" s="19">
        <f t="shared" si="52"/>
        <v>56139.091228070174</v>
      </c>
      <c r="CQ99" s="19">
        <f t="shared" si="52"/>
        <v>1773.75</v>
      </c>
      <c r="CR99" s="19">
        <f t="shared" si="52"/>
        <v>37085.300000000003</v>
      </c>
      <c r="CS99" s="19">
        <f t="shared" si="52"/>
        <v>57253.5</v>
      </c>
      <c r="CT99" s="19">
        <f t="shared" si="52"/>
        <v>6042.65</v>
      </c>
      <c r="CU99" s="19">
        <f t="shared" si="62"/>
        <v>2964.1904761904761</v>
      </c>
      <c r="CV99" s="19">
        <f t="shared" si="62"/>
        <v>350.81111111111113</v>
      </c>
      <c r="CW99" s="19">
        <f t="shared" si="62"/>
        <v>10361.4</v>
      </c>
      <c r="CY99" s="19">
        <v>4270.5</v>
      </c>
      <c r="CZ99" s="19">
        <v>1622.3</v>
      </c>
      <c r="DA99" s="19">
        <v>6835.4</v>
      </c>
      <c r="DB99" s="19">
        <v>336.4</v>
      </c>
      <c r="DC99" s="19">
        <v>233.2</v>
      </c>
      <c r="DD99" s="19">
        <v>399.7</v>
      </c>
      <c r="DE99" s="19">
        <v>216.5</v>
      </c>
      <c r="DF99" s="19">
        <v>769.5</v>
      </c>
      <c r="DG99" s="19">
        <v>4217.2</v>
      </c>
      <c r="DH99" s="19">
        <v>376.4</v>
      </c>
      <c r="DI99" s="19">
        <v>1712.2</v>
      </c>
      <c r="DJ99" s="19">
        <v>133.19999999999999</v>
      </c>
      <c r="DK99" s="19">
        <v>1245.8</v>
      </c>
      <c r="DM99" s="19">
        <v>2271.8000000000002</v>
      </c>
      <c r="DN99" s="19">
        <v>1029.3</v>
      </c>
      <c r="DO99" s="19">
        <v>5916.1</v>
      </c>
      <c r="DP99" s="19">
        <v>266.5</v>
      </c>
      <c r="DQ99" s="19">
        <v>176.6</v>
      </c>
      <c r="DR99" s="19">
        <v>316.5</v>
      </c>
      <c r="DS99" s="19">
        <v>239.8</v>
      </c>
      <c r="DT99" s="19">
        <v>576.29999999999995</v>
      </c>
      <c r="DU99" s="19">
        <v>3654.2</v>
      </c>
      <c r="DV99" s="19">
        <v>316.5</v>
      </c>
      <c r="DW99" s="19">
        <v>1762.2</v>
      </c>
      <c r="DX99" s="19">
        <v>153.19999999999999</v>
      </c>
      <c r="DY99" s="19">
        <v>1016</v>
      </c>
      <c r="EA99" s="19">
        <f t="shared" si="56"/>
        <v>3413.9142857142861</v>
      </c>
      <c r="EB99" s="19">
        <f t="shared" si="56"/>
        <v>1354.8686274509805</v>
      </c>
      <c r="EC99" s="19">
        <f t="shared" si="56"/>
        <v>6405.0893617021275</v>
      </c>
      <c r="ED99" s="19">
        <f t="shared" si="53"/>
        <v>301.45</v>
      </c>
      <c r="EE99" s="19">
        <f t="shared" si="53"/>
        <v>206.70638297872338</v>
      </c>
      <c r="EF99" s="19">
        <f t="shared" si="53"/>
        <v>352.99122807017545</v>
      </c>
      <c r="EG99" s="19">
        <f t="shared" si="53"/>
        <v>228.15</v>
      </c>
      <c r="EH99" s="19">
        <f t="shared" si="53"/>
        <v>672.9</v>
      </c>
      <c r="EI99" s="19">
        <f t="shared" si="53"/>
        <v>3935.7</v>
      </c>
      <c r="EJ99" s="19">
        <f t="shared" si="53"/>
        <v>346.45</v>
      </c>
      <c r="EK99" s="19">
        <f t="shared" si="63"/>
        <v>1738.3904761904762</v>
      </c>
      <c r="EL99" s="19">
        <f t="shared" si="63"/>
        <v>144.3111111111111</v>
      </c>
      <c r="EM99" s="19">
        <f t="shared" si="63"/>
        <v>1130.9000000000001</v>
      </c>
      <c r="EO99" s="26">
        <v>30.02</v>
      </c>
      <c r="EQ99" s="19">
        <v>10</v>
      </c>
      <c r="ER99" s="19">
        <v>30</v>
      </c>
      <c r="ES99" s="19">
        <v>20</v>
      </c>
      <c r="ET99" s="19">
        <v>50</v>
      </c>
      <c r="EU99" s="19">
        <v>30</v>
      </c>
      <c r="EV99" s="19">
        <v>30</v>
      </c>
      <c r="EW99" s="19">
        <v>30</v>
      </c>
      <c r="EX99" s="19">
        <v>30</v>
      </c>
      <c r="EY99" s="19">
        <v>20</v>
      </c>
      <c r="EZ99" s="19">
        <v>30</v>
      </c>
      <c r="FA99" s="19">
        <v>20</v>
      </c>
      <c r="FB99" s="19">
        <v>30</v>
      </c>
      <c r="FC99" s="19">
        <v>20</v>
      </c>
      <c r="FE99" s="25">
        <v>2.1</v>
      </c>
      <c r="FF99" s="25">
        <v>2.2999999999999998</v>
      </c>
      <c r="FG99" s="25">
        <v>2.2000000000000002</v>
      </c>
      <c r="FH99" s="25">
        <v>2.8</v>
      </c>
      <c r="FI99" s="25">
        <v>2.2000000000000002</v>
      </c>
      <c r="FJ99" s="25">
        <v>3.2</v>
      </c>
      <c r="FK99" s="25">
        <v>2.5</v>
      </c>
      <c r="FL99" s="25">
        <v>2.8</v>
      </c>
      <c r="FM99" s="25">
        <v>2.2000000000000002</v>
      </c>
      <c r="FN99" s="25">
        <v>2.8</v>
      </c>
      <c r="FO99" s="25">
        <v>2.2000000000000002</v>
      </c>
      <c r="FP99" s="25">
        <v>3.5</v>
      </c>
      <c r="FQ99" s="25">
        <v>2.2000000000000002</v>
      </c>
      <c r="FR99" s="25"/>
      <c r="FS99" s="25">
        <v>2.8</v>
      </c>
      <c r="FT99" s="25">
        <v>2.8</v>
      </c>
      <c r="FU99" s="25">
        <v>2.5</v>
      </c>
      <c r="FV99" s="25">
        <v>2.8</v>
      </c>
      <c r="FW99" s="25">
        <v>2.5</v>
      </c>
      <c r="FX99" s="25">
        <v>2.5</v>
      </c>
      <c r="FY99" s="25">
        <v>2.5</v>
      </c>
      <c r="FZ99" s="25">
        <v>2.8</v>
      </c>
      <c r="GA99" s="25">
        <v>2.2000000000000002</v>
      </c>
      <c r="GB99" s="25">
        <v>2.8</v>
      </c>
      <c r="GC99" s="25">
        <v>2</v>
      </c>
      <c r="GD99" s="25">
        <v>2.8</v>
      </c>
      <c r="GE99" s="25">
        <v>2.2000000000000002</v>
      </c>
      <c r="GG99" s="28">
        <v>560706</v>
      </c>
      <c r="GH99" s="28">
        <v>386426.8</v>
      </c>
      <c r="GI99" s="28">
        <v>1904278.9</v>
      </c>
      <c r="GJ99" s="28">
        <v>136666</v>
      </c>
      <c r="GK99" s="28">
        <v>151055.4</v>
      </c>
      <c r="GL99" s="28">
        <v>125939.4</v>
      </c>
      <c r="GM99" s="28">
        <v>48865.4</v>
      </c>
      <c r="GN99" s="28">
        <v>448639.5</v>
      </c>
      <c r="GO99" s="28">
        <v>568018.30000000005</v>
      </c>
      <c r="GP99" s="28">
        <v>50075.9</v>
      </c>
      <c r="GQ99" s="28">
        <v>296729</v>
      </c>
      <c r="GR99" s="28">
        <v>3095.5</v>
      </c>
      <c r="GS99" s="28">
        <v>35263.800000000003</v>
      </c>
      <c r="GU99" s="26">
        <v>25.21</v>
      </c>
      <c r="GV99" s="26">
        <v>19.399999999999999</v>
      </c>
      <c r="GW99" s="26">
        <v>59.19</v>
      </c>
      <c r="GX99" s="26">
        <v>41.39</v>
      </c>
      <c r="GY99" s="26">
        <v>56.02</v>
      </c>
      <c r="GZ99" s="26">
        <v>54.81</v>
      </c>
      <c r="HA99" s="26">
        <v>25.58</v>
      </c>
      <c r="HB99" s="26">
        <v>34.549999999999997</v>
      </c>
      <c r="HC99" s="26">
        <v>17.55</v>
      </c>
      <c r="HD99" s="26">
        <v>8.66</v>
      </c>
      <c r="HE99" s="26">
        <v>12.39</v>
      </c>
      <c r="HF99" s="26">
        <v>9.02</v>
      </c>
      <c r="HG99" s="26">
        <v>2</v>
      </c>
      <c r="HI99" s="27">
        <f t="shared" si="57"/>
        <v>2.1717006636524191E-2</v>
      </c>
      <c r="HJ99" s="27">
        <f t="shared" si="57"/>
        <v>9.8634564236608647E-3</v>
      </c>
      <c r="HK99" s="27">
        <f t="shared" si="57"/>
        <v>1.4367347299269986E-2</v>
      </c>
      <c r="HL99" s="27">
        <f t="shared" si="54"/>
        <v>1.8293225760555771E-2</v>
      </c>
      <c r="HM99" s="27">
        <f t="shared" si="54"/>
        <v>2.4298427749886543E-2</v>
      </c>
      <c r="HN99" s="27">
        <f t="shared" si="54"/>
        <v>3.8740750146694883E-2</v>
      </c>
      <c r="HO99" s="27">
        <f t="shared" si="54"/>
        <v>3.6319591838494363E-2</v>
      </c>
      <c r="HP99" s="27">
        <f t="shared" si="54"/>
        <v>1.1775404935216945E-2</v>
      </c>
      <c r="HQ99" s="27">
        <f t="shared" si="54"/>
        <v>1.0294576801509027E-2</v>
      </c>
      <c r="HR99" s="27">
        <f t="shared" si="54"/>
        <v>1.988915037321784E-2</v>
      </c>
      <c r="HS99" s="27">
        <f t="shared" si="64"/>
        <v>9.1192321400758239E-3</v>
      </c>
      <c r="HT99" s="27">
        <f t="shared" si="64"/>
        <v>0.14327766905618569</v>
      </c>
      <c r="HU99" s="27">
        <f t="shared" si="64"/>
        <v>1.0135820077599441E-2</v>
      </c>
      <c r="HW99" s="27">
        <f t="shared" si="38"/>
        <v>4.6459192297516202E-2</v>
      </c>
      <c r="HX99" s="27">
        <f t="shared" si="39"/>
        <v>1.8637000912507203E-2</v>
      </c>
      <c r="HY99" s="27">
        <f t="shared" si="40"/>
        <v>2.3971918968831975E-2</v>
      </c>
      <c r="HZ99" s="27">
        <f t="shared" si="41"/>
        <v>2.6737378771628316E-2</v>
      </c>
      <c r="IA99" s="27">
        <f t="shared" si="42"/>
        <v>3.5745417062858095E-2</v>
      </c>
      <c r="IB99" s="27">
        <f t="shared" si="43"/>
        <v>4.9839975063722966E-2</v>
      </c>
      <c r="IC99" s="27">
        <f t="shared" si="44"/>
        <v>4.6895856981863916E-2</v>
      </c>
      <c r="ID99" s="27">
        <f t="shared" si="45"/>
        <v>1.9527154004070263E-2</v>
      </c>
      <c r="IE99" s="27">
        <f t="shared" si="46"/>
        <v>1.440417186067143E-2</v>
      </c>
      <c r="IF99" s="27">
        <f t="shared" si="47"/>
        <v>2.6809978028586451E-2</v>
      </c>
      <c r="IG99" s="27">
        <f t="shared" si="48"/>
        <v>1.0985027035935336E-2</v>
      </c>
      <c r="IH99" s="27"/>
      <c r="II99" s="27"/>
      <c r="IK99" s="27">
        <f t="shared" si="59"/>
        <v>2.8612264015547262E-3</v>
      </c>
      <c r="IL99" s="27">
        <f t="shared" si="59"/>
        <v>3.7328144810691664E-3</v>
      </c>
      <c r="IM99" s="27">
        <f t="shared" si="59"/>
        <v>1.2981153336792757E-2</v>
      </c>
      <c r="IN99" s="27">
        <f t="shared" si="59"/>
        <v>0.1830204179256974</v>
      </c>
      <c r="IO99" s="27">
        <f t="shared" si="59"/>
        <v>6.6668632944639053E-2</v>
      </c>
      <c r="IP99" s="27">
        <f t="shared" si="59"/>
        <v>4.4895397370239634E-3</v>
      </c>
      <c r="IQ99" s="27">
        <f t="shared" si="59"/>
        <v>3.0504092513122617E-2</v>
      </c>
      <c r="IR99" s="27">
        <f t="shared" si="59"/>
        <v>5.6232884959271463E-3</v>
      </c>
      <c r="IS99" s="27">
        <f t="shared" si="58"/>
        <v>5.9874903236084125E-3</v>
      </c>
      <c r="IT99" s="27">
        <f t="shared" si="58"/>
        <v>1.4786610803947019E-2</v>
      </c>
      <c r="IU99" s="27">
        <f t="shared" si="58"/>
        <v>7.2198501109890248E-2</v>
      </c>
      <c r="IV99" s="27">
        <f t="shared" si="58"/>
        <v>0.11354556668828905</v>
      </c>
      <c r="IW99" s="27">
        <f t="shared" si="58"/>
        <v>1.4988490908339805E-2</v>
      </c>
    </row>
    <row r="100" spans="1:257">
      <c r="A100" s="21">
        <v>98</v>
      </c>
      <c r="B100" s="19" t="s">
        <v>173</v>
      </c>
      <c r="C100" s="19">
        <v>13</v>
      </c>
      <c r="D100" s="19">
        <v>1</v>
      </c>
      <c r="E100" s="19">
        <v>22</v>
      </c>
      <c r="G100" s="23">
        <v>41218</v>
      </c>
      <c r="H100" s="24">
        <v>0.95984953703703713</v>
      </c>
      <c r="J100" s="25">
        <v>32.9</v>
      </c>
      <c r="K100" s="25">
        <v>-44.363999999999997</v>
      </c>
      <c r="L100" s="25">
        <v>10.454000000000001</v>
      </c>
      <c r="M100" s="26">
        <f t="shared" si="65"/>
        <v>221.37352175112468</v>
      </c>
      <c r="O100" s="26">
        <v>42.224153579999999</v>
      </c>
      <c r="P100" s="26">
        <v>9.2092280399999993</v>
      </c>
      <c r="Q100" s="26">
        <v>0.92934892999999996</v>
      </c>
      <c r="R100" s="26">
        <v>2.9231200000000002E-2</v>
      </c>
      <c r="S100" s="26">
        <v>0.25891535999999998</v>
      </c>
      <c r="T100" s="26">
        <v>33.503033000000002</v>
      </c>
      <c r="U100" s="26">
        <v>1.0329839999999999</v>
      </c>
      <c r="V100" s="26">
        <v>6.0493689599999998</v>
      </c>
      <c r="W100" s="26">
        <v>2.3030831999999997</v>
      </c>
      <c r="X100" s="26">
        <v>1.80223589</v>
      </c>
      <c r="Y100" s="26">
        <v>6.1435110000000001E-2</v>
      </c>
      <c r="Z100" s="26">
        <v>0.55500000000000005</v>
      </c>
      <c r="AA100" s="26">
        <v>0.49500000000000005</v>
      </c>
      <c r="AB100" s="26">
        <f t="shared" si="49"/>
        <v>98.453017270000018</v>
      </c>
      <c r="AC100" s="26">
        <f t="shared" si="50"/>
        <v>0.23369512695805963</v>
      </c>
      <c r="AD100" s="26">
        <f t="shared" si="36"/>
        <v>0.11169235781255289</v>
      </c>
      <c r="AE100" s="26">
        <f t="shared" si="37"/>
        <v>98.107629785229406</v>
      </c>
      <c r="AG100" s="25">
        <v>73.331000000000003</v>
      </c>
      <c r="AH100" s="25">
        <v>21.026</v>
      </c>
      <c r="AI100" s="25">
        <v>0.89270000000000005</v>
      </c>
      <c r="AJ100" s="25">
        <v>4.8800000000000003E-2</v>
      </c>
      <c r="AK100" s="25">
        <v>0.30819999999999997</v>
      </c>
      <c r="AL100" s="25">
        <v>44.856000000000002</v>
      </c>
      <c r="AM100" s="25">
        <v>3.0453000000000001</v>
      </c>
      <c r="AN100" s="25">
        <v>7.992</v>
      </c>
      <c r="AO100" s="25">
        <v>9.6809999999999992</v>
      </c>
      <c r="AP100" s="25">
        <v>11.132999999999999</v>
      </c>
      <c r="AQ100" s="25">
        <v>0.4304</v>
      </c>
      <c r="AR100" s="25">
        <v>6.7317</v>
      </c>
      <c r="AS100" s="25">
        <v>25.506499999999999</v>
      </c>
      <c r="AU100" s="26">
        <v>39.546700000000001</v>
      </c>
      <c r="AV100" s="26">
        <v>7.7060000000000004</v>
      </c>
      <c r="AW100" s="26">
        <v>0.88149999999999995</v>
      </c>
      <c r="AX100" s="26">
        <v>2.9499999999999998E-2</v>
      </c>
      <c r="AY100" s="26">
        <v>0.254</v>
      </c>
      <c r="AZ100" s="26">
        <v>31.628</v>
      </c>
      <c r="BA100" s="26">
        <v>1.0059</v>
      </c>
      <c r="BB100" s="26">
        <v>4.5785999999999998</v>
      </c>
      <c r="BC100" s="26">
        <v>2.3773</v>
      </c>
      <c r="BD100" s="26">
        <v>1.2991999999999999</v>
      </c>
      <c r="BE100" s="26">
        <v>6.4199999999999993E-2</v>
      </c>
      <c r="BF100" s="26">
        <v>0.60719999999999996</v>
      </c>
      <c r="BG100" s="26">
        <v>0.5101</v>
      </c>
      <c r="BI100" s="27">
        <f t="shared" si="61"/>
        <v>1.0677035904386458</v>
      </c>
      <c r="BJ100" s="27">
        <f t="shared" si="61"/>
        <v>1.1950724162989876</v>
      </c>
      <c r="BK100" s="27">
        <f t="shared" si="61"/>
        <v>1.0542812592172432</v>
      </c>
      <c r="BL100" s="27">
        <f t="shared" si="60"/>
        <v>0.99088813559322042</v>
      </c>
      <c r="BM100" s="27">
        <f t="shared" si="60"/>
        <v>1.0193518110236219</v>
      </c>
      <c r="BN100" s="27">
        <f t="shared" si="60"/>
        <v>1.059283957253067</v>
      </c>
      <c r="BO100" s="27">
        <f t="shared" si="60"/>
        <v>1.0269251416641811</v>
      </c>
      <c r="BP100" s="27">
        <f t="shared" si="60"/>
        <v>1.3212267854802779</v>
      </c>
      <c r="BQ100" s="27">
        <f t="shared" si="60"/>
        <v>0.96878105413704607</v>
      </c>
      <c r="BR100" s="27">
        <f t="shared" si="51"/>
        <v>1.3871889547413794</v>
      </c>
      <c r="BS100" s="27">
        <f t="shared" si="51"/>
        <v>0.95693317757009355</v>
      </c>
      <c r="BT100" s="27">
        <f t="shared" si="51"/>
        <v>0.91403162055335985</v>
      </c>
      <c r="BU100" s="27">
        <f t="shared" si="51"/>
        <v>0.97039796118408161</v>
      </c>
      <c r="BW100" s="19">
        <v>411175.1</v>
      </c>
      <c r="BX100" s="19">
        <v>81251.7</v>
      </c>
      <c r="BY100" s="19">
        <v>17000.7</v>
      </c>
      <c r="BZ100" s="19">
        <v>86.6</v>
      </c>
      <c r="CA100" s="19">
        <v>469.4</v>
      </c>
      <c r="CB100" s="19">
        <v>56491.4</v>
      </c>
      <c r="CC100" s="19">
        <v>1488</v>
      </c>
      <c r="CD100" s="19">
        <v>35855.5</v>
      </c>
      <c r="CE100" s="19">
        <v>54990</v>
      </c>
      <c r="CF100" s="19">
        <v>5575.9</v>
      </c>
      <c r="CG100" s="19">
        <v>1278.3</v>
      </c>
      <c r="CH100" s="19">
        <v>209.7</v>
      </c>
      <c r="CI100" s="19">
        <v>8994.7000000000007</v>
      </c>
      <c r="CK100" s="19">
        <f t="shared" si="55"/>
        <v>414513.51428571425</v>
      </c>
      <c r="CL100" s="19">
        <f t="shared" si="55"/>
        <v>82611.947058823527</v>
      </c>
      <c r="CM100" s="19">
        <f t="shared" si="55"/>
        <v>23407.11914893617</v>
      </c>
      <c r="CN100" s="19">
        <f t="shared" si="52"/>
        <v>417.80000000000007</v>
      </c>
      <c r="CO100" s="19">
        <f t="shared" si="52"/>
        <v>706.17446808510635</v>
      </c>
      <c r="CP100" s="19">
        <f t="shared" si="52"/>
        <v>56831.843859649125</v>
      </c>
      <c r="CQ100" s="19">
        <f t="shared" si="52"/>
        <v>1724.35</v>
      </c>
      <c r="CR100" s="19">
        <f t="shared" si="52"/>
        <v>36511.300000000003</v>
      </c>
      <c r="CS100" s="19">
        <f t="shared" si="52"/>
        <v>58841.5</v>
      </c>
      <c r="CT100" s="19">
        <f t="shared" si="52"/>
        <v>5930.4</v>
      </c>
      <c r="CU100" s="19">
        <f t="shared" si="62"/>
        <v>3117.2761904761905</v>
      </c>
      <c r="CV100" s="19">
        <f t="shared" si="62"/>
        <v>345.83333333333331</v>
      </c>
      <c r="CW100" s="19">
        <f t="shared" si="62"/>
        <v>10023.300000000001</v>
      </c>
      <c r="CY100" s="19">
        <v>3814.9</v>
      </c>
      <c r="CZ100" s="19">
        <v>1547.9</v>
      </c>
      <c r="DA100" s="19">
        <v>6747.7</v>
      </c>
      <c r="DB100" s="19">
        <v>372.8</v>
      </c>
      <c r="DC100" s="19">
        <v>243</v>
      </c>
      <c r="DD100" s="19">
        <v>362.9</v>
      </c>
      <c r="DE100" s="19">
        <v>229.7</v>
      </c>
      <c r="DF100" s="19">
        <v>749</v>
      </c>
      <c r="DG100" s="19">
        <v>4094.5</v>
      </c>
      <c r="DH100" s="19">
        <v>396.1</v>
      </c>
      <c r="DI100" s="19">
        <v>2063.9</v>
      </c>
      <c r="DJ100" s="19">
        <v>189.8</v>
      </c>
      <c r="DK100" s="19">
        <v>1165.0999999999999</v>
      </c>
      <c r="DM100" s="19">
        <v>2703.1</v>
      </c>
      <c r="DN100" s="19">
        <v>1131.8</v>
      </c>
      <c r="DO100" s="19">
        <v>6018.6</v>
      </c>
      <c r="DP100" s="19">
        <v>289.60000000000002</v>
      </c>
      <c r="DQ100" s="19">
        <v>229.7</v>
      </c>
      <c r="DR100" s="19">
        <v>322.89999999999998</v>
      </c>
      <c r="DS100" s="19">
        <v>243</v>
      </c>
      <c r="DT100" s="19">
        <v>562.6</v>
      </c>
      <c r="DU100" s="19">
        <v>3608.5</v>
      </c>
      <c r="DV100" s="19">
        <v>312.89999999999998</v>
      </c>
      <c r="DW100" s="19">
        <v>1634.5</v>
      </c>
      <c r="DX100" s="19">
        <v>93.2</v>
      </c>
      <c r="DY100" s="19">
        <v>892.1</v>
      </c>
      <c r="EA100" s="19">
        <f t="shared" si="56"/>
        <v>3338.4142857142856</v>
      </c>
      <c r="EB100" s="19">
        <f t="shared" si="56"/>
        <v>1360.2470588235294</v>
      </c>
      <c r="EC100" s="19">
        <f t="shared" si="56"/>
        <v>6406.4191489361701</v>
      </c>
      <c r="ED100" s="19">
        <f t="shared" si="53"/>
        <v>331.20000000000005</v>
      </c>
      <c r="EE100" s="19">
        <f t="shared" si="53"/>
        <v>236.77446808510638</v>
      </c>
      <c r="EF100" s="19">
        <f t="shared" si="53"/>
        <v>340.44385964912277</v>
      </c>
      <c r="EG100" s="19">
        <f t="shared" si="53"/>
        <v>236.35</v>
      </c>
      <c r="EH100" s="19">
        <f t="shared" si="53"/>
        <v>655.8</v>
      </c>
      <c r="EI100" s="19">
        <f t="shared" si="53"/>
        <v>3851.5</v>
      </c>
      <c r="EJ100" s="19">
        <f t="shared" si="53"/>
        <v>354.5</v>
      </c>
      <c r="EK100" s="19">
        <f t="shared" si="63"/>
        <v>1838.9761904761906</v>
      </c>
      <c r="EL100" s="19">
        <f t="shared" si="63"/>
        <v>136.13333333333333</v>
      </c>
      <c r="EM100" s="19">
        <f t="shared" si="63"/>
        <v>1028.5999999999999</v>
      </c>
      <c r="EO100" s="26">
        <v>30.04</v>
      </c>
      <c r="EQ100" s="19">
        <v>10</v>
      </c>
      <c r="ER100" s="19">
        <v>30</v>
      </c>
      <c r="ES100" s="19">
        <v>20</v>
      </c>
      <c r="ET100" s="19">
        <v>50</v>
      </c>
      <c r="EU100" s="19">
        <v>30</v>
      </c>
      <c r="EV100" s="19">
        <v>30</v>
      </c>
      <c r="EW100" s="19">
        <v>30</v>
      </c>
      <c r="EX100" s="19">
        <v>30</v>
      </c>
      <c r="EY100" s="19">
        <v>20</v>
      </c>
      <c r="EZ100" s="19">
        <v>30</v>
      </c>
      <c r="FA100" s="19">
        <v>20</v>
      </c>
      <c r="FB100" s="19">
        <v>30</v>
      </c>
      <c r="FC100" s="19">
        <v>20</v>
      </c>
      <c r="FE100" s="25">
        <v>2.1</v>
      </c>
      <c r="FF100" s="25">
        <v>2.2999999999999998</v>
      </c>
      <c r="FG100" s="25">
        <v>2.2000000000000002</v>
      </c>
      <c r="FH100" s="25">
        <v>2.8</v>
      </c>
      <c r="FI100" s="25">
        <v>2.2000000000000002</v>
      </c>
      <c r="FJ100" s="25">
        <v>3.2</v>
      </c>
      <c r="FK100" s="25">
        <v>2.5</v>
      </c>
      <c r="FL100" s="25">
        <v>2.8</v>
      </c>
      <c r="FM100" s="25">
        <v>2.2000000000000002</v>
      </c>
      <c r="FN100" s="25">
        <v>2.8</v>
      </c>
      <c r="FO100" s="25">
        <v>2.2000000000000002</v>
      </c>
      <c r="FP100" s="25">
        <v>3.5</v>
      </c>
      <c r="FQ100" s="25">
        <v>2.2000000000000002</v>
      </c>
      <c r="FR100" s="25"/>
      <c r="FS100" s="25">
        <v>2.8</v>
      </c>
      <c r="FT100" s="25">
        <v>2.8</v>
      </c>
      <c r="FU100" s="25">
        <v>2.5</v>
      </c>
      <c r="FV100" s="25">
        <v>2.8</v>
      </c>
      <c r="FW100" s="25">
        <v>2.5</v>
      </c>
      <c r="FX100" s="25">
        <v>2.5</v>
      </c>
      <c r="FY100" s="25">
        <v>2.5</v>
      </c>
      <c r="FZ100" s="25">
        <v>2.8</v>
      </c>
      <c r="GA100" s="25">
        <v>2.2000000000000002</v>
      </c>
      <c r="GB100" s="25">
        <v>2.8</v>
      </c>
      <c r="GC100" s="25">
        <v>2</v>
      </c>
      <c r="GD100" s="25">
        <v>2.8</v>
      </c>
      <c r="GE100" s="25">
        <v>2.2000000000000002</v>
      </c>
      <c r="GG100" s="28">
        <v>560706</v>
      </c>
      <c r="GH100" s="28">
        <v>386426.8</v>
      </c>
      <c r="GI100" s="28">
        <v>1904278.9</v>
      </c>
      <c r="GJ100" s="28">
        <v>136666</v>
      </c>
      <c r="GK100" s="28">
        <v>151055.4</v>
      </c>
      <c r="GL100" s="28">
        <v>125939.4</v>
      </c>
      <c r="GM100" s="28">
        <v>48865.4</v>
      </c>
      <c r="GN100" s="28">
        <v>448639.5</v>
      </c>
      <c r="GO100" s="28">
        <v>568018.30000000005</v>
      </c>
      <c r="GP100" s="28">
        <v>50075.9</v>
      </c>
      <c r="GQ100" s="28">
        <v>296729</v>
      </c>
      <c r="GR100" s="28">
        <v>3095.5</v>
      </c>
      <c r="GS100" s="28">
        <v>35263.800000000003</v>
      </c>
      <c r="GU100" s="26">
        <v>25.21</v>
      </c>
      <c r="GV100" s="26">
        <v>19.399999999999999</v>
      </c>
      <c r="GW100" s="26">
        <v>59.19</v>
      </c>
      <c r="GX100" s="26">
        <v>41.39</v>
      </c>
      <c r="GY100" s="26">
        <v>56.02</v>
      </c>
      <c r="GZ100" s="26">
        <v>54.81</v>
      </c>
      <c r="HA100" s="26">
        <v>25.58</v>
      </c>
      <c r="HB100" s="26">
        <v>34.549999999999997</v>
      </c>
      <c r="HC100" s="26">
        <v>17.55</v>
      </c>
      <c r="HD100" s="26">
        <v>8.66</v>
      </c>
      <c r="HE100" s="26">
        <v>12.39</v>
      </c>
      <c r="HF100" s="26">
        <v>9.02</v>
      </c>
      <c r="HG100" s="26">
        <v>2</v>
      </c>
      <c r="HI100" s="27">
        <f t="shared" si="57"/>
        <v>2.1470628071856311E-2</v>
      </c>
      <c r="HJ100" s="27">
        <f t="shared" si="57"/>
        <v>9.8892481018723419E-3</v>
      </c>
      <c r="HK100" s="27">
        <f t="shared" si="57"/>
        <v>1.4356654090666074E-2</v>
      </c>
      <c r="HL100" s="27">
        <f t="shared" si="54"/>
        <v>1.8906277220090046E-2</v>
      </c>
      <c r="HM100" s="27">
        <f t="shared" si="54"/>
        <v>2.5997048471658749E-2</v>
      </c>
      <c r="HN100" s="27">
        <f t="shared" si="54"/>
        <v>3.8015349792465236E-2</v>
      </c>
      <c r="HO100" s="27">
        <f t="shared" si="54"/>
        <v>3.693527466321328E-2</v>
      </c>
      <c r="HP100" s="27">
        <f t="shared" si="54"/>
        <v>1.1644994308455E-2</v>
      </c>
      <c r="HQ100" s="27">
        <f t="shared" si="54"/>
        <v>1.0167792429297213E-2</v>
      </c>
      <c r="HR100" s="27">
        <f t="shared" si="54"/>
        <v>2.0186384046687298E-2</v>
      </c>
      <c r="HS100" s="27">
        <f t="shared" si="64"/>
        <v>9.3789078599972268E-3</v>
      </c>
      <c r="HT100" s="27">
        <f t="shared" si="64"/>
        <v>0.13888164432416689</v>
      </c>
      <c r="HU100" s="27">
        <f t="shared" si="64"/>
        <v>9.6615167666146782E-3</v>
      </c>
      <c r="HW100" s="27">
        <f t="shared" si="38"/>
        <v>4.5932114634122209E-2</v>
      </c>
      <c r="HX100" s="27">
        <f t="shared" si="39"/>
        <v>1.8685734288487788E-2</v>
      </c>
      <c r="HY100" s="27">
        <f t="shared" si="40"/>
        <v>2.3954077350276343E-2</v>
      </c>
      <c r="HZ100" s="27">
        <f t="shared" si="41"/>
        <v>2.7633414784883611E-2</v>
      </c>
      <c r="IA100" s="27">
        <f t="shared" si="42"/>
        <v>3.8244258006657185E-2</v>
      </c>
      <c r="IB100" s="27">
        <f t="shared" si="43"/>
        <v>4.8906747508006526E-2</v>
      </c>
      <c r="IC100" s="27">
        <f t="shared" si="44"/>
        <v>4.7690826645140981E-2</v>
      </c>
      <c r="ID100" s="27">
        <f t="shared" si="45"/>
        <v>1.9310894061710927E-2</v>
      </c>
      <c r="IE100" s="27">
        <f t="shared" si="46"/>
        <v>1.422677516707266E-2</v>
      </c>
      <c r="IF100" s="27">
        <f t="shared" si="47"/>
        <v>2.7210640103413074E-2</v>
      </c>
      <c r="IG100" s="27">
        <f t="shared" si="48"/>
        <v>1.1297832408152658E-2</v>
      </c>
      <c r="IH100" s="27"/>
      <c r="II100" s="27"/>
      <c r="IK100" s="27">
        <f t="shared" si="59"/>
        <v>2.8683651323094441E-3</v>
      </c>
      <c r="IL100" s="27">
        <f t="shared" si="59"/>
        <v>3.7568573301100376E-3</v>
      </c>
      <c r="IM100" s="27">
        <f t="shared" si="59"/>
        <v>1.3103128348149555E-2</v>
      </c>
      <c r="IN100" s="27">
        <f t="shared" si="59"/>
        <v>0.257862417840446</v>
      </c>
      <c r="IO100" s="27">
        <f t="shared" si="59"/>
        <v>6.8911294885531368E-2</v>
      </c>
      <c r="IP100" s="27">
        <f t="shared" si="59"/>
        <v>4.458613801144545E-3</v>
      </c>
      <c r="IQ100" s="27">
        <f t="shared" si="59"/>
        <v>3.1346716177450856E-2</v>
      </c>
      <c r="IR100" s="27">
        <f t="shared" si="59"/>
        <v>5.6638659159952377E-3</v>
      </c>
      <c r="IS100" s="27">
        <f t="shared" si="58"/>
        <v>5.8743638749816493E-3</v>
      </c>
      <c r="IT100" s="27">
        <f t="shared" si="58"/>
        <v>1.4976958212829882E-2</v>
      </c>
      <c r="IU100" s="27">
        <f t="shared" si="58"/>
        <v>7.1052433320832692E-2</v>
      </c>
      <c r="IV100" s="27">
        <f t="shared" si="58"/>
        <v>0.1102806912166584</v>
      </c>
      <c r="IW100" s="27">
        <f t="shared" si="58"/>
        <v>1.5078801649596655E-2</v>
      </c>
    </row>
    <row r="101" spans="1:257">
      <c r="A101" s="21">
        <v>99</v>
      </c>
      <c r="B101" s="19" t="s">
        <v>173</v>
      </c>
      <c r="C101" s="19">
        <v>13</v>
      </c>
      <c r="D101" s="19">
        <v>1</v>
      </c>
      <c r="E101" s="19">
        <v>23</v>
      </c>
      <c r="G101" s="23">
        <v>41218</v>
      </c>
      <c r="H101" s="24">
        <v>0.96287037037037038</v>
      </c>
      <c r="J101" s="25">
        <v>32.906999999999996</v>
      </c>
      <c r="K101" s="25">
        <v>-44.356000000000002</v>
      </c>
      <c r="L101" s="25">
        <v>10.454000000000001</v>
      </c>
      <c r="M101" s="26">
        <f t="shared" si="65"/>
        <v>232.00366756385461</v>
      </c>
      <c r="O101" s="26">
        <v>42.754709900000002</v>
      </c>
      <c r="P101" s="26">
        <v>9.0977499000000002</v>
      </c>
      <c r="Q101" s="26">
        <v>0.92434345999999989</v>
      </c>
      <c r="R101" s="26">
        <v>4.5308359999999999E-2</v>
      </c>
      <c r="S101" s="26">
        <v>0.23831981999999996</v>
      </c>
      <c r="T101" s="26">
        <v>33.256025000000001</v>
      </c>
      <c r="U101" s="26">
        <v>1.07042967</v>
      </c>
      <c r="V101" s="26">
        <v>6.1306241900000007</v>
      </c>
      <c r="W101" s="26">
        <v>2.3002847999999996</v>
      </c>
      <c r="X101" s="26">
        <v>1.84806687</v>
      </c>
      <c r="Y101" s="26">
        <v>5.6616670000000001E-2</v>
      </c>
      <c r="Z101" s="26">
        <v>0.55100000000000005</v>
      </c>
      <c r="AA101" s="26">
        <v>0.502</v>
      </c>
      <c r="AB101" s="26">
        <f t="shared" si="49"/>
        <v>98.775478640000003</v>
      </c>
      <c r="AC101" s="26">
        <f t="shared" si="50"/>
        <v>0.23201083775475831</v>
      </c>
      <c r="AD101" s="26">
        <f t="shared" si="36"/>
        <v>0.11327184570081121</v>
      </c>
      <c r="AE101" s="26">
        <f t="shared" si="37"/>
        <v>98.430195956544438</v>
      </c>
      <c r="AG101" s="25">
        <v>74.319999999999993</v>
      </c>
      <c r="AH101" s="25">
        <v>20.786000000000001</v>
      </c>
      <c r="AI101" s="25">
        <v>0.8891</v>
      </c>
      <c r="AJ101" s="25">
        <v>7.3800000000000004E-2</v>
      </c>
      <c r="AK101" s="25">
        <v>0.28389999999999999</v>
      </c>
      <c r="AL101" s="25">
        <v>44.518000000000001</v>
      </c>
      <c r="AM101" s="25">
        <v>3.1577000000000002</v>
      </c>
      <c r="AN101" s="25">
        <v>8.1129999999999995</v>
      </c>
      <c r="AO101" s="25">
        <v>9.6639999999999997</v>
      </c>
      <c r="AP101" s="25">
        <v>11.45</v>
      </c>
      <c r="AQ101" s="25">
        <v>0.39090000000000003</v>
      </c>
      <c r="AR101" s="25">
        <v>6.6860999999999997</v>
      </c>
      <c r="AS101" s="25">
        <v>25.8978</v>
      </c>
      <c r="AU101" s="26">
        <v>40.080100000000002</v>
      </c>
      <c r="AV101" s="26">
        <v>7.6181000000000001</v>
      </c>
      <c r="AW101" s="26">
        <v>0.878</v>
      </c>
      <c r="AX101" s="26">
        <v>4.4600000000000001E-2</v>
      </c>
      <c r="AY101" s="26">
        <v>0.23400000000000001</v>
      </c>
      <c r="AZ101" s="26">
        <v>31.389600000000002</v>
      </c>
      <c r="BA101" s="26">
        <v>1.0429999999999999</v>
      </c>
      <c r="BB101" s="26">
        <v>4.6478999999999999</v>
      </c>
      <c r="BC101" s="26">
        <v>2.3731</v>
      </c>
      <c r="BD101" s="26">
        <v>1.3362000000000001</v>
      </c>
      <c r="BE101" s="26">
        <v>5.8299999999999998E-2</v>
      </c>
      <c r="BF101" s="26">
        <v>0.60309999999999997</v>
      </c>
      <c r="BG101" s="26">
        <v>0.51800000000000002</v>
      </c>
      <c r="BI101" s="27">
        <f t="shared" si="61"/>
        <v>1.0667316174360841</v>
      </c>
      <c r="BJ101" s="27">
        <f t="shared" si="61"/>
        <v>1.1942282065081844</v>
      </c>
      <c r="BK101" s="27">
        <f t="shared" si="61"/>
        <v>1.0527829840546696</v>
      </c>
      <c r="BL101" s="27">
        <f t="shared" si="60"/>
        <v>1.0158825112107623</v>
      </c>
      <c r="BM101" s="27">
        <f t="shared" si="60"/>
        <v>1.018460769230769</v>
      </c>
      <c r="BN101" s="27">
        <f t="shared" si="60"/>
        <v>1.0594599803756659</v>
      </c>
      <c r="BO101" s="27">
        <f t="shared" si="60"/>
        <v>1.0262988207094919</v>
      </c>
      <c r="BP101" s="27">
        <f t="shared" si="60"/>
        <v>1.3190094860044324</v>
      </c>
      <c r="BQ101" s="27">
        <f t="shared" si="60"/>
        <v>0.96931642155829911</v>
      </c>
      <c r="BR101" s="27">
        <f t="shared" si="51"/>
        <v>1.3830765379434216</v>
      </c>
      <c r="BS101" s="27">
        <f t="shared" si="51"/>
        <v>0.97112641509433972</v>
      </c>
      <c r="BT101" s="27">
        <f t="shared" si="51"/>
        <v>0.91361299950257013</v>
      </c>
      <c r="BU101" s="27">
        <f t="shared" si="51"/>
        <v>0.96911196911196906</v>
      </c>
      <c r="BW101" s="19">
        <v>416719.9</v>
      </c>
      <c r="BX101" s="19">
        <v>80323</v>
      </c>
      <c r="BY101" s="19">
        <v>16929.7</v>
      </c>
      <c r="BZ101" s="19">
        <v>119.9</v>
      </c>
      <c r="CA101" s="19">
        <v>432.9</v>
      </c>
      <c r="CB101" s="19">
        <v>56067.3</v>
      </c>
      <c r="CC101" s="19">
        <v>1541.8</v>
      </c>
      <c r="CD101" s="19">
        <v>36396.9</v>
      </c>
      <c r="CE101" s="19">
        <v>54895.1</v>
      </c>
      <c r="CF101" s="19">
        <v>5734.3</v>
      </c>
      <c r="CG101" s="19">
        <v>1158.8</v>
      </c>
      <c r="CH101" s="19">
        <v>206.5</v>
      </c>
      <c r="CI101" s="19">
        <v>9134.2000000000007</v>
      </c>
      <c r="CK101" s="19">
        <f t="shared" si="55"/>
        <v>419835.8285714286</v>
      </c>
      <c r="CL101" s="19">
        <f t="shared" si="55"/>
        <v>81632.268627450976</v>
      </c>
      <c r="CM101" s="19">
        <f t="shared" si="55"/>
        <v>23276.038297872343</v>
      </c>
      <c r="CN101" s="19">
        <f t="shared" si="52"/>
        <v>446.25</v>
      </c>
      <c r="CO101" s="19">
        <f t="shared" si="52"/>
        <v>671.74680851063829</v>
      </c>
      <c r="CP101" s="19">
        <f t="shared" si="52"/>
        <v>56363.315789473687</v>
      </c>
      <c r="CQ101" s="19">
        <f t="shared" si="52"/>
        <v>1736.6</v>
      </c>
      <c r="CR101" s="19">
        <f t="shared" si="52"/>
        <v>37089.5</v>
      </c>
      <c r="CS101" s="19">
        <f t="shared" si="52"/>
        <v>58739.549999999996</v>
      </c>
      <c r="CT101" s="19">
        <f t="shared" si="52"/>
        <v>6075.6</v>
      </c>
      <c r="CU101" s="19">
        <f t="shared" si="62"/>
        <v>2907.6904761904761</v>
      </c>
      <c r="CV101" s="19">
        <f t="shared" si="62"/>
        <v>348.57777777777778</v>
      </c>
      <c r="CW101" s="19">
        <f t="shared" si="62"/>
        <v>10221.450000000001</v>
      </c>
      <c r="CY101" s="19">
        <v>3729.6</v>
      </c>
      <c r="CZ101" s="19">
        <v>1498.5</v>
      </c>
      <c r="DA101" s="19">
        <v>6703.3</v>
      </c>
      <c r="DB101" s="19">
        <v>366.3</v>
      </c>
      <c r="DC101" s="19">
        <v>249.8</v>
      </c>
      <c r="DD101" s="19">
        <v>329.7</v>
      </c>
      <c r="DE101" s="19">
        <v>196.5</v>
      </c>
      <c r="DF101" s="19">
        <v>735.9</v>
      </c>
      <c r="DG101" s="19">
        <v>4009.3</v>
      </c>
      <c r="DH101" s="19">
        <v>356.3</v>
      </c>
      <c r="DI101" s="19">
        <v>1844.8</v>
      </c>
      <c r="DJ101" s="19">
        <v>169.8</v>
      </c>
      <c r="DK101" s="19">
        <v>1098.9000000000001</v>
      </c>
      <c r="DM101" s="19">
        <v>2297.6999999999998</v>
      </c>
      <c r="DN101" s="19">
        <v>1078.9000000000001</v>
      </c>
      <c r="DO101" s="19">
        <v>5940.7</v>
      </c>
      <c r="DP101" s="19">
        <v>286.39999999999998</v>
      </c>
      <c r="DQ101" s="19">
        <v>226.4</v>
      </c>
      <c r="DR101" s="19">
        <v>269.7</v>
      </c>
      <c r="DS101" s="19">
        <v>193.1</v>
      </c>
      <c r="DT101" s="19">
        <v>649.29999999999995</v>
      </c>
      <c r="DU101" s="19">
        <v>3679.6</v>
      </c>
      <c r="DV101" s="19">
        <v>326.3</v>
      </c>
      <c r="DW101" s="19">
        <v>1661.7</v>
      </c>
      <c r="DX101" s="19">
        <v>119.9</v>
      </c>
      <c r="DY101" s="19">
        <v>1075.5999999999999</v>
      </c>
      <c r="EA101" s="19">
        <f t="shared" si="56"/>
        <v>3115.9285714285711</v>
      </c>
      <c r="EB101" s="19">
        <f t="shared" si="56"/>
        <v>1309.2686274509804</v>
      </c>
      <c r="EC101" s="19">
        <f t="shared" si="56"/>
        <v>6346.3382978723403</v>
      </c>
      <c r="ED101" s="19">
        <f t="shared" si="53"/>
        <v>326.35000000000002</v>
      </c>
      <c r="EE101" s="19">
        <f t="shared" si="53"/>
        <v>238.84680851063831</v>
      </c>
      <c r="EF101" s="19">
        <f t="shared" si="53"/>
        <v>296.01578947368421</v>
      </c>
      <c r="EG101" s="19">
        <f t="shared" si="53"/>
        <v>194.8</v>
      </c>
      <c r="EH101" s="19">
        <f t="shared" si="53"/>
        <v>692.59999999999991</v>
      </c>
      <c r="EI101" s="19">
        <f t="shared" si="53"/>
        <v>3844.45</v>
      </c>
      <c r="EJ101" s="19">
        <f t="shared" si="53"/>
        <v>341.3</v>
      </c>
      <c r="EK101" s="19">
        <f t="shared" si="63"/>
        <v>1748.8904761904762</v>
      </c>
      <c r="EL101" s="19">
        <f t="shared" si="63"/>
        <v>142.07777777777778</v>
      </c>
      <c r="EM101" s="19">
        <f t="shared" si="63"/>
        <v>1087.25</v>
      </c>
      <c r="EO101" s="26">
        <v>30.03</v>
      </c>
      <c r="EQ101" s="19">
        <v>10</v>
      </c>
      <c r="ER101" s="19">
        <v>30</v>
      </c>
      <c r="ES101" s="19">
        <v>20</v>
      </c>
      <c r="ET101" s="19">
        <v>50</v>
      </c>
      <c r="EU101" s="19">
        <v>30</v>
      </c>
      <c r="EV101" s="19">
        <v>30</v>
      </c>
      <c r="EW101" s="19">
        <v>30</v>
      </c>
      <c r="EX101" s="19">
        <v>30</v>
      </c>
      <c r="EY101" s="19">
        <v>20</v>
      </c>
      <c r="EZ101" s="19">
        <v>30</v>
      </c>
      <c r="FA101" s="19">
        <v>20</v>
      </c>
      <c r="FB101" s="19">
        <v>30</v>
      </c>
      <c r="FC101" s="19">
        <v>20</v>
      </c>
      <c r="FE101" s="25">
        <v>2.1</v>
      </c>
      <c r="FF101" s="25">
        <v>2.2999999999999998</v>
      </c>
      <c r="FG101" s="25">
        <v>2.2000000000000002</v>
      </c>
      <c r="FH101" s="25">
        <v>2.8</v>
      </c>
      <c r="FI101" s="25">
        <v>2.2000000000000002</v>
      </c>
      <c r="FJ101" s="25">
        <v>3.2</v>
      </c>
      <c r="FK101" s="25">
        <v>2.5</v>
      </c>
      <c r="FL101" s="25">
        <v>2.8</v>
      </c>
      <c r="FM101" s="25">
        <v>2.2000000000000002</v>
      </c>
      <c r="FN101" s="25">
        <v>2.8</v>
      </c>
      <c r="FO101" s="25">
        <v>2.2000000000000002</v>
      </c>
      <c r="FP101" s="25">
        <v>3.5</v>
      </c>
      <c r="FQ101" s="25">
        <v>2.2000000000000002</v>
      </c>
      <c r="FR101" s="25"/>
      <c r="FS101" s="25">
        <v>2.8</v>
      </c>
      <c r="FT101" s="25">
        <v>2.8</v>
      </c>
      <c r="FU101" s="25">
        <v>2.5</v>
      </c>
      <c r="FV101" s="25">
        <v>2.8</v>
      </c>
      <c r="FW101" s="25">
        <v>2.5</v>
      </c>
      <c r="FX101" s="25">
        <v>2.5</v>
      </c>
      <c r="FY101" s="25">
        <v>2.5</v>
      </c>
      <c r="FZ101" s="25">
        <v>2.8</v>
      </c>
      <c r="GA101" s="25">
        <v>2.2000000000000002</v>
      </c>
      <c r="GB101" s="25">
        <v>2.8</v>
      </c>
      <c r="GC101" s="25">
        <v>2</v>
      </c>
      <c r="GD101" s="25">
        <v>2.8</v>
      </c>
      <c r="GE101" s="25">
        <v>2.2000000000000002</v>
      </c>
      <c r="GG101" s="28">
        <v>560706</v>
      </c>
      <c r="GH101" s="28">
        <v>386426.8</v>
      </c>
      <c r="GI101" s="28">
        <v>1904278.9</v>
      </c>
      <c r="GJ101" s="28">
        <v>136666</v>
      </c>
      <c r="GK101" s="28">
        <v>151055.4</v>
      </c>
      <c r="GL101" s="28">
        <v>125939.4</v>
      </c>
      <c r="GM101" s="28">
        <v>48865.4</v>
      </c>
      <c r="GN101" s="28">
        <v>448639.5</v>
      </c>
      <c r="GO101" s="28">
        <v>568018.30000000005</v>
      </c>
      <c r="GP101" s="28">
        <v>50075.9</v>
      </c>
      <c r="GQ101" s="28">
        <v>296729</v>
      </c>
      <c r="GR101" s="28">
        <v>3095.5</v>
      </c>
      <c r="GS101" s="28">
        <v>35263.800000000003</v>
      </c>
      <c r="GU101" s="26">
        <v>25.21</v>
      </c>
      <c r="GV101" s="26">
        <v>19.399999999999999</v>
      </c>
      <c r="GW101" s="26">
        <v>59.19</v>
      </c>
      <c r="GX101" s="26">
        <v>41.39</v>
      </c>
      <c r="GY101" s="26">
        <v>56.02</v>
      </c>
      <c r="GZ101" s="26">
        <v>54.81</v>
      </c>
      <c r="HA101" s="26">
        <v>25.58</v>
      </c>
      <c r="HB101" s="26">
        <v>34.549999999999997</v>
      </c>
      <c r="HC101" s="26">
        <v>17.55</v>
      </c>
      <c r="HD101" s="26">
        <v>8.66</v>
      </c>
      <c r="HE101" s="26">
        <v>12.39</v>
      </c>
      <c r="HF101" s="26">
        <v>9.02</v>
      </c>
      <c r="HG101" s="26">
        <v>2</v>
      </c>
      <c r="HI101" s="27">
        <f t="shared" si="57"/>
        <v>2.0727415008457865E-2</v>
      </c>
      <c r="HJ101" s="27">
        <f t="shared" si="57"/>
        <v>9.6969276606381355E-3</v>
      </c>
      <c r="HK101" s="27">
        <f t="shared" si="57"/>
        <v>1.4271244267491797E-2</v>
      </c>
      <c r="HL101" s="27">
        <f t="shared" si="54"/>
        <v>1.9243932263538686E-2</v>
      </c>
      <c r="HM101" s="27">
        <f t="shared" si="54"/>
        <v>2.6092087988829737E-2</v>
      </c>
      <c r="HN101" s="27">
        <f t="shared" si="54"/>
        <v>3.5459951414113997E-2</v>
      </c>
      <c r="HO101" s="27">
        <f t="shared" si="54"/>
        <v>3.3517016040803073E-2</v>
      </c>
      <c r="HP101" s="27">
        <f t="shared" si="54"/>
        <v>1.1949167950816996E-2</v>
      </c>
      <c r="HQ101" s="27">
        <f t="shared" si="54"/>
        <v>1.0165788279779254E-2</v>
      </c>
      <c r="HR101" s="27">
        <f t="shared" si="54"/>
        <v>1.9751561980316724E-2</v>
      </c>
      <c r="HS101" s="27">
        <f t="shared" si="64"/>
        <v>9.2835050007521354E-3</v>
      </c>
      <c r="HT101" s="27">
        <f t="shared" si="64"/>
        <v>0.14184010253309642</v>
      </c>
      <c r="HU101" s="27">
        <f t="shared" si="64"/>
        <v>9.9216325803467079E-3</v>
      </c>
      <c r="HW101" s="27">
        <f t="shared" si="38"/>
        <v>4.4342158927593911E-2</v>
      </c>
      <c r="HX101" s="27">
        <f t="shared" si="39"/>
        <v>1.8322344814775758E-2</v>
      </c>
      <c r="HY101" s="27">
        <f t="shared" si="40"/>
        <v>2.3811571060310063E-2</v>
      </c>
      <c r="HZ101" s="27">
        <f t="shared" si="41"/>
        <v>2.8126931396388142E-2</v>
      </c>
      <c r="IA101" s="27">
        <f t="shared" si="42"/>
        <v>3.8384070640367425E-2</v>
      </c>
      <c r="IB101" s="27">
        <f t="shared" si="43"/>
        <v>4.5619227494257654E-2</v>
      </c>
      <c r="IC101" s="27">
        <f t="shared" si="44"/>
        <v>4.3277171111884921E-2</v>
      </c>
      <c r="ID101" s="27">
        <f t="shared" si="45"/>
        <v>1.9815305212839827E-2</v>
      </c>
      <c r="IE101" s="27">
        <f t="shared" si="46"/>
        <v>1.4223970961067131E-2</v>
      </c>
      <c r="IF101" s="27">
        <f t="shared" si="47"/>
        <v>2.6624513002607531E-2</v>
      </c>
      <c r="IG101" s="27">
        <f t="shared" si="48"/>
        <v>1.1182910123906022E-2</v>
      </c>
      <c r="IH101" s="27"/>
      <c r="II101" s="27"/>
      <c r="IK101" s="27">
        <f t="shared" si="59"/>
        <v>2.8478919662659691E-3</v>
      </c>
      <c r="IL101" s="27">
        <f t="shared" si="59"/>
        <v>3.7775291652054335E-3</v>
      </c>
      <c r="IM101" s="27">
        <f t="shared" si="59"/>
        <v>1.3118011980328359E-2</v>
      </c>
      <c r="IN101" s="27">
        <f t="shared" si="59"/>
        <v>0.1891888339775325</v>
      </c>
      <c r="IO101" s="27">
        <f t="shared" si="59"/>
        <v>7.3440634708096905E-2</v>
      </c>
      <c r="IP101" s="27">
        <f t="shared" si="59"/>
        <v>4.4728855662863618E-3</v>
      </c>
      <c r="IQ101" s="27">
        <f t="shared" si="59"/>
        <v>3.0030998946261787E-2</v>
      </c>
      <c r="IR101" s="27">
        <f t="shared" si="59"/>
        <v>5.6265263574674287E-3</v>
      </c>
      <c r="IS101" s="27">
        <f t="shared" si="58"/>
        <v>5.8803803021435066E-3</v>
      </c>
      <c r="IT101" s="27">
        <f t="shared" si="58"/>
        <v>1.4717835079540552E-2</v>
      </c>
      <c r="IU101" s="27">
        <f t="shared" si="58"/>
        <v>7.5985797902123522E-2</v>
      </c>
      <c r="IV101" s="27">
        <f t="shared" si="58"/>
        <v>0.11301341821880204</v>
      </c>
      <c r="IW101" s="27">
        <f t="shared" si="58"/>
        <v>1.5022532805314726E-2</v>
      </c>
    </row>
    <row r="102" spans="1:257">
      <c r="A102" s="21">
        <v>100</v>
      </c>
      <c r="B102" s="19" t="s">
        <v>173</v>
      </c>
      <c r="C102" s="19">
        <v>13</v>
      </c>
      <c r="D102" s="19">
        <v>1</v>
      </c>
      <c r="E102" s="19">
        <v>24</v>
      </c>
      <c r="G102" s="23">
        <v>41218</v>
      </c>
      <c r="H102" s="24">
        <v>0.96587962962962959</v>
      </c>
      <c r="J102" s="25">
        <v>32.912999999999997</v>
      </c>
      <c r="K102" s="25">
        <v>-44.348999999999997</v>
      </c>
      <c r="L102" s="25">
        <v>10.454000000000001</v>
      </c>
      <c r="M102" s="26">
        <f t="shared" si="65"/>
        <v>241.22321202115143</v>
      </c>
      <c r="O102" s="26">
        <v>42.547193919999998</v>
      </c>
      <c r="P102" s="26">
        <v>9.1657704599999992</v>
      </c>
      <c r="Q102" s="26">
        <v>0.93268591000000001</v>
      </c>
      <c r="R102" s="26">
        <v>3.6539000000000002E-2</v>
      </c>
      <c r="S102" s="26">
        <v>0.23390648999999999</v>
      </c>
      <c r="T102" s="26">
        <v>33.412978000000003</v>
      </c>
      <c r="U102" s="26">
        <v>1.11562272</v>
      </c>
      <c r="V102" s="26">
        <v>6.1737392099999999</v>
      </c>
      <c r="W102" s="26">
        <v>2.2359216000000002</v>
      </c>
      <c r="X102" s="26">
        <v>1.8049318300000001</v>
      </c>
      <c r="Y102" s="26">
        <v>5.1798230000000001E-2</v>
      </c>
      <c r="Z102" s="26">
        <v>0.58199999999999996</v>
      </c>
      <c r="AA102" s="26">
        <v>0.47299999999999998</v>
      </c>
      <c r="AB102" s="26">
        <f t="shared" si="49"/>
        <v>98.76608736999998</v>
      </c>
      <c r="AC102" s="26">
        <f t="shared" si="50"/>
        <v>0.24506407908034358</v>
      </c>
      <c r="AD102" s="26">
        <f t="shared" si="36"/>
        <v>0.10672825302088386</v>
      </c>
      <c r="AE102" s="26">
        <f t="shared" si="37"/>
        <v>98.414295037898739</v>
      </c>
      <c r="AG102" s="25">
        <v>73.902000000000001</v>
      </c>
      <c r="AH102" s="25">
        <v>20.928000000000001</v>
      </c>
      <c r="AI102" s="25">
        <v>0.89700000000000002</v>
      </c>
      <c r="AJ102" s="25">
        <v>6.13E-2</v>
      </c>
      <c r="AK102" s="25">
        <v>0.27800000000000002</v>
      </c>
      <c r="AL102" s="25">
        <v>44.74</v>
      </c>
      <c r="AM102" s="25">
        <v>3.2894999999999999</v>
      </c>
      <c r="AN102" s="25">
        <v>8.1649999999999991</v>
      </c>
      <c r="AO102" s="25">
        <v>9.3960000000000008</v>
      </c>
      <c r="AP102" s="25">
        <v>11.163</v>
      </c>
      <c r="AQ102" s="25">
        <v>0.36130000000000001</v>
      </c>
      <c r="AR102" s="25">
        <v>7.0719000000000003</v>
      </c>
      <c r="AS102" s="25">
        <v>24.364999999999998</v>
      </c>
      <c r="AU102" s="26">
        <v>39.854700000000001</v>
      </c>
      <c r="AV102" s="26">
        <v>7.6700999999999997</v>
      </c>
      <c r="AW102" s="26">
        <v>0.88580000000000003</v>
      </c>
      <c r="AX102" s="26">
        <v>3.7100000000000001E-2</v>
      </c>
      <c r="AY102" s="26">
        <v>0.2291</v>
      </c>
      <c r="AZ102" s="26">
        <v>31.546199999999999</v>
      </c>
      <c r="BA102" s="26">
        <v>1.0865</v>
      </c>
      <c r="BB102" s="26">
        <v>4.6776999999999997</v>
      </c>
      <c r="BC102" s="26">
        <v>2.3073000000000001</v>
      </c>
      <c r="BD102" s="26">
        <v>1.3027</v>
      </c>
      <c r="BE102" s="26">
        <v>5.3900000000000003E-2</v>
      </c>
      <c r="BF102" s="26">
        <v>0.63790000000000002</v>
      </c>
      <c r="BG102" s="26">
        <v>0.48730000000000001</v>
      </c>
      <c r="BI102" s="27">
        <f t="shared" si="61"/>
        <v>1.0675577515324415</v>
      </c>
      <c r="BJ102" s="27">
        <f t="shared" si="61"/>
        <v>1.1950001251613407</v>
      </c>
      <c r="BK102" s="27">
        <f t="shared" si="61"/>
        <v>1.0529305825242719</v>
      </c>
      <c r="BL102" s="27">
        <f t="shared" si="60"/>
        <v>0.98487870619946094</v>
      </c>
      <c r="BM102" s="27">
        <f t="shared" si="60"/>
        <v>1.0209798777826276</v>
      </c>
      <c r="BN102" s="27">
        <f t="shared" si="60"/>
        <v>1.0591760021809284</v>
      </c>
      <c r="BO102" s="27">
        <f t="shared" si="60"/>
        <v>1.0268041601472617</v>
      </c>
      <c r="BP102" s="27">
        <f t="shared" si="60"/>
        <v>1.319823676165637</v>
      </c>
      <c r="BQ102" s="27">
        <f t="shared" si="60"/>
        <v>0.96906410089715256</v>
      </c>
      <c r="BR102" s="27">
        <f t="shared" si="51"/>
        <v>1.3855314577416138</v>
      </c>
      <c r="BS102" s="27">
        <f t="shared" si="51"/>
        <v>0.96100612244897954</v>
      </c>
      <c r="BT102" s="27">
        <f t="shared" si="51"/>
        <v>0.91236870982912677</v>
      </c>
      <c r="BU102" s="27">
        <f t="shared" si="51"/>
        <v>0.97065462753950327</v>
      </c>
      <c r="BW102" s="19">
        <v>414369.4</v>
      </c>
      <c r="BX102" s="19">
        <v>80871.899999999994</v>
      </c>
      <c r="BY102" s="19">
        <v>17081.5</v>
      </c>
      <c r="BZ102" s="19">
        <v>99.8</v>
      </c>
      <c r="CA102" s="19">
        <v>422.6</v>
      </c>
      <c r="CB102" s="19">
        <v>56346.1</v>
      </c>
      <c r="CC102" s="19">
        <v>1607.3</v>
      </c>
      <c r="CD102" s="19">
        <v>36632.300000000003</v>
      </c>
      <c r="CE102" s="19">
        <v>53371.1</v>
      </c>
      <c r="CF102" s="19">
        <v>5590.7</v>
      </c>
      <c r="CG102" s="19">
        <v>1071.5999999999999</v>
      </c>
      <c r="CH102" s="19">
        <v>219.6</v>
      </c>
      <c r="CI102" s="19">
        <v>8592.2999999999993</v>
      </c>
      <c r="CK102" s="19">
        <f t="shared" si="55"/>
        <v>417652.45714285719</v>
      </c>
      <c r="CL102" s="19">
        <f t="shared" si="55"/>
        <v>82134.788235294109</v>
      </c>
      <c r="CM102" s="19">
        <f t="shared" si="55"/>
        <v>23420.491489361702</v>
      </c>
      <c r="CN102" s="19">
        <f t="shared" si="52"/>
        <v>430.95</v>
      </c>
      <c r="CO102" s="19">
        <f t="shared" si="52"/>
        <v>643.6872340425532</v>
      </c>
      <c r="CP102" s="19">
        <f t="shared" si="52"/>
        <v>56719.205263157892</v>
      </c>
      <c r="CQ102" s="19">
        <f t="shared" si="52"/>
        <v>1838.6</v>
      </c>
      <c r="CR102" s="19">
        <f t="shared" si="52"/>
        <v>37314.450000000004</v>
      </c>
      <c r="CS102" s="19">
        <f t="shared" si="52"/>
        <v>57336.15</v>
      </c>
      <c r="CT102" s="19">
        <f t="shared" si="52"/>
        <v>5930.0999999999995</v>
      </c>
      <c r="CU102" s="19">
        <f t="shared" si="62"/>
        <v>2841.6333333333332</v>
      </c>
      <c r="CV102" s="19">
        <f t="shared" si="62"/>
        <v>362.29999999999995</v>
      </c>
      <c r="CW102" s="19">
        <f t="shared" si="62"/>
        <v>9702.0999999999985</v>
      </c>
      <c r="CY102" s="19">
        <v>3873.5</v>
      </c>
      <c r="CZ102" s="19">
        <v>1507.5</v>
      </c>
      <c r="DA102" s="19">
        <v>6625.6</v>
      </c>
      <c r="DB102" s="19">
        <v>366.1</v>
      </c>
      <c r="DC102" s="19">
        <v>242.9</v>
      </c>
      <c r="DD102" s="19">
        <v>369.4</v>
      </c>
      <c r="DE102" s="19">
        <v>249.6</v>
      </c>
      <c r="DF102" s="19">
        <v>772</v>
      </c>
      <c r="DG102" s="19">
        <v>4099.8</v>
      </c>
      <c r="DH102" s="19">
        <v>409.3</v>
      </c>
      <c r="DI102" s="19">
        <v>1777</v>
      </c>
      <c r="DJ102" s="19">
        <v>179.7</v>
      </c>
      <c r="DK102" s="19">
        <v>1164.7</v>
      </c>
      <c r="DM102" s="19">
        <v>2495.8000000000002</v>
      </c>
      <c r="DN102" s="19">
        <v>965.1</v>
      </c>
      <c r="DO102" s="19">
        <v>6013.3</v>
      </c>
      <c r="DP102" s="19">
        <v>296.2</v>
      </c>
      <c r="DQ102" s="19">
        <v>196.3</v>
      </c>
      <c r="DR102" s="19">
        <v>376</v>
      </c>
      <c r="DS102" s="19">
        <v>213</v>
      </c>
      <c r="DT102" s="19">
        <v>592.29999999999995</v>
      </c>
      <c r="DU102" s="19">
        <v>3830.3</v>
      </c>
      <c r="DV102" s="19">
        <v>269.5</v>
      </c>
      <c r="DW102" s="19">
        <v>1763.7</v>
      </c>
      <c r="DX102" s="19">
        <v>113.1</v>
      </c>
      <c r="DY102" s="19">
        <v>1054.9000000000001</v>
      </c>
      <c r="EA102" s="19">
        <f t="shared" si="56"/>
        <v>3283.0571428571429</v>
      </c>
      <c r="EB102" s="19">
        <f t="shared" si="56"/>
        <v>1262.8882352941177</v>
      </c>
      <c r="EC102" s="19">
        <f t="shared" si="56"/>
        <v>6338.9914893617024</v>
      </c>
      <c r="ED102" s="19">
        <f t="shared" si="53"/>
        <v>331.15</v>
      </c>
      <c r="EE102" s="19">
        <f t="shared" si="53"/>
        <v>221.08723404255321</v>
      </c>
      <c r="EF102" s="19">
        <f t="shared" si="53"/>
        <v>373.10526315789474</v>
      </c>
      <c r="EG102" s="19">
        <f t="shared" si="53"/>
        <v>231.3</v>
      </c>
      <c r="EH102" s="19">
        <f t="shared" si="53"/>
        <v>682.15</v>
      </c>
      <c r="EI102" s="19">
        <f t="shared" si="53"/>
        <v>3965.05</v>
      </c>
      <c r="EJ102" s="19">
        <f t="shared" si="53"/>
        <v>339.4</v>
      </c>
      <c r="EK102" s="19">
        <f t="shared" si="63"/>
        <v>1770.0333333333333</v>
      </c>
      <c r="EL102" s="19">
        <f t="shared" si="63"/>
        <v>142.69999999999999</v>
      </c>
      <c r="EM102" s="19">
        <f t="shared" si="63"/>
        <v>1109.8000000000002</v>
      </c>
      <c r="EO102" s="26">
        <v>30.05</v>
      </c>
      <c r="EQ102" s="19">
        <v>10</v>
      </c>
      <c r="ER102" s="19">
        <v>30</v>
      </c>
      <c r="ES102" s="19">
        <v>20</v>
      </c>
      <c r="ET102" s="19">
        <v>50</v>
      </c>
      <c r="EU102" s="19">
        <v>30</v>
      </c>
      <c r="EV102" s="19">
        <v>30</v>
      </c>
      <c r="EW102" s="19">
        <v>30</v>
      </c>
      <c r="EX102" s="19">
        <v>30</v>
      </c>
      <c r="EY102" s="19">
        <v>20</v>
      </c>
      <c r="EZ102" s="19">
        <v>30</v>
      </c>
      <c r="FA102" s="19">
        <v>20</v>
      </c>
      <c r="FB102" s="19">
        <v>30</v>
      </c>
      <c r="FC102" s="19">
        <v>20</v>
      </c>
      <c r="FE102" s="25">
        <v>2.1</v>
      </c>
      <c r="FF102" s="25">
        <v>2.2999999999999998</v>
      </c>
      <c r="FG102" s="25">
        <v>2.2000000000000002</v>
      </c>
      <c r="FH102" s="25">
        <v>2.8</v>
      </c>
      <c r="FI102" s="25">
        <v>2.2000000000000002</v>
      </c>
      <c r="FJ102" s="25">
        <v>3.2</v>
      </c>
      <c r="FK102" s="25">
        <v>2.5</v>
      </c>
      <c r="FL102" s="25">
        <v>2.8</v>
      </c>
      <c r="FM102" s="25">
        <v>2.2000000000000002</v>
      </c>
      <c r="FN102" s="25">
        <v>2.8</v>
      </c>
      <c r="FO102" s="25">
        <v>2.2000000000000002</v>
      </c>
      <c r="FP102" s="25">
        <v>3.5</v>
      </c>
      <c r="FQ102" s="25">
        <v>2.2000000000000002</v>
      </c>
      <c r="FR102" s="25"/>
      <c r="FS102" s="25">
        <v>2.8</v>
      </c>
      <c r="FT102" s="25">
        <v>2.8</v>
      </c>
      <c r="FU102" s="25">
        <v>2.5</v>
      </c>
      <c r="FV102" s="25">
        <v>2.8</v>
      </c>
      <c r="FW102" s="25">
        <v>2.5</v>
      </c>
      <c r="FX102" s="25">
        <v>2.5</v>
      </c>
      <c r="FY102" s="25">
        <v>2.5</v>
      </c>
      <c r="FZ102" s="25">
        <v>2.8</v>
      </c>
      <c r="GA102" s="25">
        <v>2.2000000000000002</v>
      </c>
      <c r="GB102" s="25">
        <v>2.8</v>
      </c>
      <c r="GC102" s="25">
        <v>2</v>
      </c>
      <c r="GD102" s="25">
        <v>2.8</v>
      </c>
      <c r="GE102" s="25">
        <v>2.2000000000000002</v>
      </c>
      <c r="GG102" s="28">
        <v>560706</v>
      </c>
      <c r="GH102" s="28">
        <v>386426.8</v>
      </c>
      <c r="GI102" s="28">
        <v>1904278.9</v>
      </c>
      <c r="GJ102" s="28">
        <v>136666</v>
      </c>
      <c r="GK102" s="28">
        <v>151055.4</v>
      </c>
      <c r="GL102" s="28">
        <v>125939.4</v>
      </c>
      <c r="GM102" s="28">
        <v>48865.4</v>
      </c>
      <c r="GN102" s="28">
        <v>448639.5</v>
      </c>
      <c r="GO102" s="28">
        <v>568018.30000000005</v>
      </c>
      <c r="GP102" s="28">
        <v>50075.9</v>
      </c>
      <c r="GQ102" s="28">
        <v>296729</v>
      </c>
      <c r="GR102" s="28">
        <v>3095.5</v>
      </c>
      <c r="GS102" s="28">
        <v>35263.800000000003</v>
      </c>
      <c r="GU102" s="26">
        <v>25.21</v>
      </c>
      <c r="GV102" s="26">
        <v>19.399999999999999</v>
      </c>
      <c r="GW102" s="26">
        <v>59.19</v>
      </c>
      <c r="GX102" s="26">
        <v>41.39</v>
      </c>
      <c r="GY102" s="26">
        <v>56.02</v>
      </c>
      <c r="GZ102" s="26">
        <v>54.81</v>
      </c>
      <c r="HA102" s="26">
        <v>25.58</v>
      </c>
      <c r="HB102" s="26">
        <v>34.549999999999997</v>
      </c>
      <c r="HC102" s="26">
        <v>17.55</v>
      </c>
      <c r="HD102" s="26">
        <v>8.66</v>
      </c>
      <c r="HE102" s="26">
        <v>12.39</v>
      </c>
      <c r="HF102" s="26">
        <v>9.02</v>
      </c>
      <c r="HG102" s="26">
        <v>2</v>
      </c>
      <c r="HI102" s="27">
        <f t="shared" si="57"/>
        <v>2.1285421561247651E-2</v>
      </c>
      <c r="HJ102" s="27">
        <f t="shared" si="57"/>
        <v>9.5266078382862628E-3</v>
      </c>
      <c r="HK102" s="27">
        <f t="shared" si="57"/>
        <v>1.4260233131108345E-2</v>
      </c>
      <c r="HL102" s="27">
        <f t="shared" si="54"/>
        <v>1.8787071257330742E-2</v>
      </c>
      <c r="HM102" s="27">
        <f t="shared" si="54"/>
        <v>2.5157023313397309E-2</v>
      </c>
      <c r="HN102" s="27">
        <f t="shared" si="54"/>
        <v>3.978646822118747E-2</v>
      </c>
      <c r="HO102" s="27">
        <f t="shared" si="54"/>
        <v>3.6528169128538408E-2</v>
      </c>
      <c r="HP102" s="27">
        <f t="shared" si="54"/>
        <v>1.1862051012715129E-2</v>
      </c>
      <c r="HQ102" s="27">
        <f t="shared" si="54"/>
        <v>1.031788419380412E-2</v>
      </c>
      <c r="HR102" s="27">
        <f t="shared" si="54"/>
        <v>1.9724900684211604E-2</v>
      </c>
      <c r="HS102" s="27">
        <f t="shared" si="64"/>
        <v>9.2390476507321056E-3</v>
      </c>
      <c r="HT102" s="27">
        <f t="shared" si="64"/>
        <v>0.14190950503202693</v>
      </c>
      <c r="HU102" s="27">
        <f t="shared" si="64"/>
        <v>1.0036608689891801E-2</v>
      </c>
      <c r="HW102" s="27">
        <f t="shared" si="38"/>
        <v>4.5535902345977097E-2</v>
      </c>
      <c r="HX102" s="27">
        <f t="shared" si="39"/>
        <v>1.8000525510441893E-2</v>
      </c>
      <c r="HY102" s="27">
        <f t="shared" si="40"/>
        <v>2.3793198979254276E-2</v>
      </c>
      <c r="HZ102" s="27">
        <f t="shared" si="41"/>
        <v>2.7459183349714613E-2</v>
      </c>
      <c r="IA102" s="27">
        <f t="shared" si="42"/>
        <v>3.7008496996338784E-2</v>
      </c>
      <c r="IB102" s="27">
        <f t="shared" si="43"/>
        <v>5.1185291366557681E-2</v>
      </c>
      <c r="IC102" s="27">
        <f t="shared" si="44"/>
        <v>4.7165171978768787E-2</v>
      </c>
      <c r="ID102" s="27">
        <f t="shared" si="45"/>
        <v>1.96708391943855E-2</v>
      </c>
      <c r="IE102" s="27">
        <f t="shared" si="46"/>
        <v>1.4436783563970724E-2</v>
      </c>
      <c r="IF102" s="27">
        <f t="shared" si="47"/>
        <v>2.6588574375296714E-2</v>
      </c>
      <c r="IG102" s="27">
        <f t="shared" si="48"/>
        <v>1.1129356800071894E-2</v>
      </c>
      <c r="IH102" s="27"/>
      <c r="II102" s="27"/>
      <c r="IK102" s="27">
        <f t="shared" si="59"/>
        <v>2.856260866424546E-3</v>
      </c>
      <c r="IL102" s="27">
        <f t="shared" si="59"/>
        <v>3.7609405063361995E-3</v>
      </c>
      <c r="IM102" s="27">
        <f t="shared" si="59"/>
        <v>1.3027151073358325E-2</v>
      </c>
      <c r="IN102" s="27">
        <f t="shared" si="59"/>
        <v>0.22566707468206723</v>
      </c>
      <c r="IO102" s="27">
        <f t="shared" si="59"/>
        <v>7.3289046446940412E-2</v>
      </c>
      <c r="IP102" s="27">
        <f t="shared" si="59"/>
        <v>4.4662402631798328E-3</v>
      </c>
      <c r="IQ102" s="27">
        <f t="shared" si="59"/>
        <v>2.9812258069107863E-2</v>
      </c>
      <c r="IR102" s="27">
        <f t="shared" si="59"/>
        <v>5.604350851212408E-3</v>
      </c>
      <c r="IS102" s="27">
        <f t="shared" si="58"/>
        <v>5.9839932942277515E-3</v>
      </c>
      <c r="IT102" s="27">
        <f t="shared" si="58"/>
        <v>1.4916516038795069E-2</v>
      </c>
      <c r="IU102" s="27">
        <f t="shared" si="58"/>
        <v>8.1744588781522756E-2</v>
      </c>
      <c r="IV102" s="27">
        <f t="shared" si="58"/>
        <v>0.10777809119521529</v>
      </c>
      <c r="IW102" s="27">
        <f t="shared" si="58"/>
        <v>1.5610051724188017E-2</v>
      </c>
    </row>
    <row r="103" spans="1:257">
      <c r="A103" s="21">
        <v>101</v>
      </c>
      <c r="B103" s="19" t="s">
        <v>173</v>
      </c>
      <c r="C103" s="19">
        <v>13</v>
      </c>
      <c r="D103" s="19">
        <v>1</v>
      </c>
      <c r="E103" s="19">
        <v>25</v>
      </c>
      <c r="G103" s="23">
        <v>41218</v>
      </c>
      <c r="H103" s="24">
        <v>0.96890046296296306</v>
      </c>
      <c r="J103" s="25">
        <v>32.92</v>
      </c>
      <c r="K103" s="25">
        <v>-44.341000000000001</v>
      </c>
      <c r="L103" s="25">
        <v>10.454000000000001</v>
      </c>
      <c r="M103" s="26">
        <f t="shared" si="65"/>
        <v>251.85335783388604</v>
      </c>
      <c r="O103" s="26">
        <v>42.6370462</v>
      </c>
      <c r="P103" s="26">
        <v>9.1789966799999991</v>
      </c>
      <c r="Q103" s="26">
        <v>0.93602289000000005</v>
      </c>
      <c r="R103" s="26">
        <v>3.5077440000000001E-2</v>
      </c>
      <c r="S103" s="26">
        <v>0.25450202999999999</v>
      </c>
      <c r="T103" s="26">
        <v>33.307485000000007</v>
      </c>
      <c r="U103" s="26">
        <v>1.0407313799999998</v>
      </c>
      <c r="V103" s="26">
        <v>6.0195200999999994</v>
      </c>
      <c r="W103" s="26">
        <v>2.2848935999999997</v>
      </c>
      <c r="X103" s="26">
        <v>1.7806683699999999</v>
      </c>
      <c r="Y103" s="26">
        <v>6.1435110000000001E-2</v>
      </c>
      <c r="Z103" s="26">
        <v>0.54799999999999993</v>
      </c>
      <c r="AA103" s="26">
        <v>0.48199999999999998</v>
      </c>
      <c r="AB103" s="26">
        <f t="shared" si="49"/>
        <v>98.566378799999995</v>
      </c>
      <c r="AC103" s="26">
        <f t="shared" si="50"/>
        <v>0.23074762085228226</v>
      </c>
      <c r="AD103" s="26">
        <f t="shared" si="36"/>
        <v>0.10875902316293028</v>
      </c>
      <c r="AE103" s="26">
        <f t="shared" si="37"/>
        <v>98.226872155984779</v>
      </c>
      <c r="AG103" s="25">
        <v>74.108000000000004</v>
      </c>
      <c r="AH103" s="25">
        <v>20.981000000000002</v>
      </c>
      <c r="AI103" s="25">
        <v>0.89890000000000003</v>
      </c>
      <c r="AJ103" s="25">
        <v>5.74E-2</v>
      </c>
      <c r="AK103" s="25">
        <v>0.30159999999999998</v>
      </c>
      <c r="AL103" s="25">
        <v>44.581000000000003</v>
      </c>
      <c r="AM103" s="25">
        <v>3.0703</v>
      </c>
      <c r="AN103" s="25">
        <v>7.9630000000000001</v>
      </c>
      <c r="AO103" s="25">
        <v>9.5980000000000008</v>
      </c>
      <c r="AP103" s="25">
        <v>11.02</v>
      </c>
      <c r="AQ103" s="25">
        <v>0.42399999999999999</v>
      </c>
      <c r="AR103" s="25">
        <v>6.6440000000000001</v>
      </c>
      <c r="AS103" s="25">
        <v>24.8644</v>
      </c>
      <c r="AU103" s="26">
        <v>39.965800000000002</v>
      </c>
      <c r="AV103" s="26">
        <v>7.6894999999999998</v>
      </c>
      <c r="AW103" s="26">
        <v>0.88770000000000004</v>
      </c>
      <c r="AX103" s="26">
        <v>3.4700000000000002E-2</v>
      </c>
      <c r="AY103" s="26">
        <v>0.2485</v>
      </c>
      <c r="AZ103" s="26">
        <v>31.434100000000001</v>
      </c>
      <c r="BA103" s="26">
        <v>1.0141</v>
      </c>
      <c r="BB103" s="26">
        <v>4.5620000000000003</v>
      </c>
      <c r="BC103" s="26">
        <v>2.3569</v>
      </c>
      <c r="BD103" s="26">
        <v>1.286</v>
      </c>
      <c r="BE103" s="26">
        <v>6.3299999999999995E-2</v>
      </c>
      <c r="BF103" s="26">
        <v>0.59930000000000005</v>
      </c>
      <c r="BG103" s="26">
        <v>0.49730000000000002</v>
      </c>
      <c r="BI103" s="27">
        <f t="shared" si="61"/>
        <v>1.0668383017479945</v>
      </c>
      <c r="BJ103" s="27">
        <f t="shared" si="61"/>
        <v>1.1937052708238507</v>
      </c>
      <c r="BK103" s="27">
        <f t="shared" si="61"/>
        <v>1.0544360594795539</v>
      </c>
      <c r="BL103" s="27">
        <f t="shared" si="60"/>
        <v>1.0108772334293947</v>
      </c>
      <c r="BM103" s="27">
        <f t="shared" si="60"/>
        <v>1.0241530382293762</v>
      </c>
      <c r="BN103" s="27">
        <f t="shared" si="60"/>
        <v>1.059597220852514</v>
      </c>
      <c r="BO103" s="27">
        <f t="shared" si="60"/>
        <v>1.0262610985109948</v>
      </c>
      <c r="BP103" s="27">
        <f t="shared" si="60"/>
        <v>1.3194914730381408</v>
      </c>
      <c r="BQ103" s="27">
        <f t="shared" si="60"/>
        <v>0.9694486825915396</v>
      </c>
      <c r="BR103" s="27">
        <f t="shared" si="51"/>
        <v>1.3846565863141522</v>
      </c>
      <c r="BS103" s="27">
        <f t="shared" si="51"/>
        <v>0.97053886255924182</v>
      </c>
      <c r="BT103" s="27">
        <f t="shared" si="51"/>
        <v>0.91440013348907034</v>
      </c>
      <c r="BU103" s="27">
        <f t="shared" si="51"/>
        <v>0.96923386285944091</v>
      </c>
      <c r="BW103" s="19">
        <v>415529.3</v>
      </c>
      <c r="BX103" s="19">
        <v>81075.199999999997</v>
      </c>
      <c r="BY103" s="19">
        <v>17117.2</v>
      </c>
      <c r="BZ103" s="19">
        <v>96.5</v>
      </c>
      <c r="CA103" s="19">
        <v>459.4</v>
      </c>
      <c r="CB103" s="19">
        <v>56145.1</v>
      </c>
      <c r="CC103" s="19">
        <v>1501.3</v>
      </c>
      <c r="CD103" s="19">
        <v>35722.400000000001</v>
      </c>
      <c r="CE103" s="19">
        <v>54514</v>
      </c>
      <c r="CF103" s="19">
        <v>5519.3</v>
      </c>
      <c r="CG103" s="19">
        <v>1258.3</v>
      </c>
      <c r="CH103" s="19">
        <v>206.4</v>
      </c>
      <c r="CI103" s="19">
        <v>8768.2999999999993</v>
      </c>
      <c r="CK103" s="19">
        <f t="shared" si="55"/>
        <v>418822.98571428569</v>
      </c>
      <c r="CL103" s="19">
        <f t="shared" si="55"/>
        <v>82370.174509803925</v>
      </c>
      <c r="CM103" s="19">
        <f t="shared" si="55"/>
        <v>23486.717021276596</v>
      </c>
      <c r="CN103" s="19">
        <f t="shared" si="52"/>
        <v>419.4</v>
      </c>
      <c r="CO103" s="19">
        <f t="shared" si="52"/>
        <v>669.04255319148933</v>
      </c>
      <c r="CP103" s="19">
        <f t="shared" si="52"/>
        <v>56463.910526315791</v>
      </c>
      <c r="CQ103" s="19">
        <f t="shared" si="52"/>
        <v>1721.05</v>
      </c>
      <c r="CR103" s="19">
        <f t="shared" si="52"/>
        <v>36421.5</v>
      </c>
      <c r="CS103" s="19">
        <f t="shared" si="52"/>
        <v>58175.75</v>
      </c>
      <c r="CT103" s="19">
        <f t="shared" si="52"/>
        <v>5883.85</v>
      </c>
      <c r="CU103" s="19">
        <f t="shared" si="62"/>
        <v>2924.8238095238094</v>
      </c>
      <c r="CV103" s="19">
        <f t="shared" si="62"/>
        <v>339.17777777777781</v>
      </c>
      <c r="CW103" s="19">
        <f t="shared" si="62"/>
        <v>9893.4499999999989</v>
      </c>
      <c r="CY103" s="19">
        <v>4001.3</v>
      </c>
      <c r="CZ103" s="19">
        <v>1571.2</v>
      </c>
      <c r="DA103" s="19">
        <v>6511.3</v>
      </c>
      <c r="DB103" s="19">
        <v>352.9</v>
      </c>
      <c r="DC103" s="19">
        <v>233</v>
      </c>
      <c r="DD103" s="19">
        <v>356.2</v>
      </c>
      <c r="DE103" s="19">
        <v>249.7</v>
      </c>
      <c r="DF103" s="19">
        <v>789</v>
      </c>
      <c r="DG103" s="19">
        <v>3771.6</v>
      </c>
      <c r="DH103" s="19">
        <v>432.8</v>
      </c>
      <c r="DI103" s="19">
        <v>1840.9</v>
      </c>
      <c r="DJ103" s="19">
        <v>136.5</v>
      </c>
      <c r="DK103" s="19">
        <v>1131.8</v>
      </c>
      <c r="DM103" s="19">
        <v>2350.1999999999998</v>
      </c>
      <c r="DN103" s="19">
        <v>958.7</v>
      </c>
      <c r="DO103" s="19">
        <v>6208.4</v>
      </c>
      <c r="DP103" s="19">
        <v>292.89999999999998</v>
      </c>
      <c r="DQ103" s="19">
        <v>183.1</v>
      </c>
      <c r="DR103" s="19">
        <v>289.60000000000002</v>
      </c>
      <c r="DS103" s="19">
        <v>189.8</v>
      </c>
      <c r="DT103" s="19">
        <v>609.20000000000005</v>
      </c>
      <c r="DU103" s="19">
        <v>3551.9</v>
      </c>
      <c r="DV103" s="19">
        <v>296.3</v>
      </c>
      <c r="DW103" s="19">
        <v>1508</v>
      </c>
      <c r="DX103" s="19">
        <v>129.80000000000001</v>
      </c>
      <c r="DY103" s="19">
        <v>1118.5</v>
      </c>
      <c r="EA103" s="19">
        <f t="shared" si="56"/>
        <v>3293.6857142857143</v>
      </c>
      <c r="EB103" s="19">
        <f t="shared" si="56"/>
        <v>1294.9745098039216</v>
      </c>
      <c r="EC103" s="19">
        <f t="shared" si="56"/>
        <v>6369.5170212765961</v>
      </c>
      <c r="ED103" s="19">
        <f t="shared" si="53"/>
        <v>322.89999999999998</v>
      </c>
      <c r="EE103" s="19">
        <f t="shared" si="53"/>
        <v>209.64255319148936</v>
      </c>
      <c r="EF103" s="19">
        <f t="shared" si="53"/>
        <v>318.8105263157895</v>
      </c>
      <c r="EG103" s="19">
        <f t="shared" si="53"/>
        <v>219.75</v>
      </c>
      <c r="EH103" s="19">
        <f t="shared" si="53"/>
        <v>699.1</v>
      </c>
      <c r="EI103" s="19">
        <f t="shared" si="53"/>
        <v>3661.75</v>
      </c>
      <c r="EJ103" s="19">
        <f t="shared" si="53"/>
        <v>364.55</v>
      </c>
      <c r="EK103" s="19">
        <f t="shared" si="63"/>
        <v>1666.5238095238096</v>
      </c>
      <c r="EL103" s="19">
        <f t="shared" si="63"/>
        <v>132.77777777777777</v>
      </c>
      <c r="EM103" s="19">
        <f t="shared" si="63"/>
        <v>1125.1500000000001</v>
      </c>
      <c r="EO103" s="26">
        <v>30.04</v>
      </c>
      <c r="EQ103" s="19">
        <v>10</v>
      </c>
      <c r="ER103" s="19">
        <v>30</v>
      </c>
      <c r="ES103" s="19">
        <v>20</v>
      </c>
      <c r="ET103" s="19">
        <v>50</v>
      </c>
      <c r="EU103" s="19">
        <v>30</v>
      </c>
      <c r="EV103" s="19">
        <v>30</v>
      </c>
      <c r="EW103" s="19">
        <v>30</v>
      </c>
      <c r="EX103" s="19">
        <v>30</v>
      </c>
      <c r="EY103" s="19">
        <v>20</v>
      </c>
      <c r="EZ103" s="19">
        <v>30</v>
      </c>
      <c r="FA103" s="19">
        <v>20</v>
      </c>
      <c r="FB103" s="19">
        <v>30</v>
      </c>
      <c r="FC103" s="19">
        <v>20</v>
      </c>
      <c r="FE103" s="25">
        <v>2.1</v>
      </c>
      <c r="FF103" s="25">
        <v>2.2999999999999998</v>
      </c>
      <c r="FG103" s="25">
        <v>2.2000000000000002</v>
      </c>
      <c r="FH103" s="25">
        <v>2.8</v>
      </c>
      <c r="FI103" s="25">
        <v>2.2000000000000002</v>
      </c>
      <c r="FJ103" s="25">
        <v>3.2</v>
      </c>
      <c r="FK103" s="25">
        <v>2.5</v>
      </c>
      <c r="FL103" s="25">
        <v>2.8</v>
      </c>
      <c r="FM103" s="25">
        <v>2.2000000000000002</v>
      </c>
      <c r="FN103" s="25">
        <v>2.8</v>
      </c>
      <c r="FO103" s="25">
        <v>2.2000000000000002</v>
      </c>
      <c r="FP103" s="25">
        <v>3.5</v>
      </c>
      <c r="FQ103" s="25">
        <v>2.2000000000000002</v>
      </c>
      <c r="FR103" s="25"/>
      <c r="FS103" s="25">
        <v>2.8</v>
      </c>
      <c r="FT103" s="25">
        <v>2.8</v>
      </c>
      <c r="FU103" s="25">
        <v>2.5</v>
      </c>
      <c r="FV103" s="25">
        <v>2.8</v>
      </c>
      <c r="FW103" s="25">
        <v>2.5</v>
      </c>
      <c r="FX103" s="25">
        <v>2.5</v>
      </c>
      <c r="FY103" s="25">
        <v>2.5</v>
      </c>
      <c r="FZ103" s="25">
        <v>2.8</v>
      </c>
      <c r="GA103" s="25">
        <v>2.2000000000000002</v>
      </c>
      <c r="GB103" s="25">
        <v>2.8</v>
      </c>
      <c r="GC103" s="25">
        <v>2</v>
      </c>
      <c r="GD103" s="25">
        <v>2.8</v>
      </c>
      <c r="GE103" s="25">
        <v>2.2000000000000002</v>
      </c>
      <c r="GG103" s="28">
        <v>560706</v>
      </c>
      <c r="GH103" s="28">
        <v>386426.8</v>
      </c>
      <c r="GI103" s="28">
        <v>1904278.9</v>
      </c>
      <c r="GJ103" s="28">
        <v>136666</v>
      </c>
      <c r="GK103" s="28">
        <v>151055.4</v>
      </c>
      <c r="GL103" s="28">
        <v>125939.4</v>
      </c>
      <c r="GM103" s="28">
        <v>48865.4</v>
      </c>
      <c r="GN103" s="28">
        <v>448639.5</v>
      </c>
      <c r="GO103" s="28">
        <v>568018.30000000005</v>
      </c>
      <c r="GP103" s="28">
        <v>50075.9</v>
      </c>
      <c r="GQ103" s="28">
        <v>296729</v>
      </c>
      <c r="GR103" s="28">
        <v>3095.5</v>
      </c>
      <c r="GS103" s="28">
        <v>35263.800000000003</v>
      </c>
      <c r="GU103" s="26">
        <v>25.21</v>
      </c>
      <c r="GV103" s="26">
        <v>19.399999999999999</v>
      </c>
      <c r="GW103" s="26">
        <v>59.19</v>
      </c>
      <c r="GX103" s="26">
        <v>41.39</v>
      </c>
      <c r="GY103" s="26">
        <v>56.02</v>
      </c>
      <c r="GZ103" s="26">
        <v>54.81</v>
      </c>
      <c r="HA103" s="26">
        <v>25.58</v>
      </c>
      <c r="HB103" s="26">
        <v>34.549999999999997</v>
      </c>
      <c r="HC103" s="26">
        <v>17.55</v>
      </c>
      <c r="HD103" s="26">
        <v>8.66</v>
      </c>
      <c r="HE103" s="26">
        <v>12.39</v>
      </c>
      <c r="HF103" s="26">
        <v>9.02</v>
      </c>
      <c r="HG103" s="26">
        <v>2</v>
      </c>
      <c r="HI103" s="27">
        <f t="shared" si="57"/>
        <v>2.1309026432076796E-2</v>
      </c>
      <c r="HJ103" s="27">
        <f t="shared" si="57"/>
        <v>9.6380211240063435E-3</v>
      </c>
      <c r="HK103" s="27">
        <f t="shared" si="57"/>
        <v>1.4317347828333611E-2</v>
      </c>
      <c r="HL103" s="27">
        <f t="shared" si="54"/>
        <v>1.9044460193376096E-2</v>
      </c>
      <c r="HM103" s="27">
        <f t="shared" si="54"/>
        <v>2.4577465100724422E-2</v>
      </c>
      <c r="HN103" s="27">
        <f t="shared" si="54"/>
        <v>3.6798573189226219E-2</v>
      </c>
      <c r="HO103" s="27">
        <f t="shared" si="54"/>
        <v>3.5591562287555958E-2</v>
      </c>
      <c r="HP103" s="27">
        <f t="shared" si="54"/>
        <v>1.2007495813257094E-2</v>
      </c>
      <c r="HQ103" s="27">
        <f t="shared" si="54"/>
        <v>9.9209955208269789E-3</v>
      </c>
      <c r="HR103" s="27">
        <f t="shared" si="54"/>
        <v>2.0433154397989588E-2</v>
      </c>
      <c r="HS103" s="27">
        <f t="shared" si="64"/>
        <v>9.0552677353634616E-3</v>
      </c>
      <c r="HT103" s="27">
        <f t="shared" si="64"/>
        <v>0.13721461421977943</v>
      </c>
      <c r="HU103" s="27">
        <f t="shared" si="64"/>
        <v>1.0092667545902757E-2</v>
      </c>
      <c r="HW103" s="27">
        <f t="shared" si="38"/>
        <v>4.5586400246141891E-2</v>
      </c>
      <c r="HX103" s="27">
        <f t="shared" si="39"/>
        <v>1.8211040913809987E-2</v>
      </c>
      <c r="HY103" s="27">
        <f t="shared" si="40"/>
        <v>2.388849485157463E-2</v>
      </c>
      <c r="HZ103" s="27">
        <f t="shared" si="41"/>
        <v>2.7835383018638502E-2</v>
      </c>
      <c r="IA103" s="27">
        <f t="shared" si="42"/>
        <v>3.6155908909675696E-2</v>
      </c>
      <c r="IB103" s="27">
        <f t="shared" si="43"/>
        <v>4.7341364407939533E-2</v>
      </c>
      <c r="IC103" s="27">
        <f t="shared" si="44"/>
        <v>4.5955825225692248E-2</v>
      </c>
      <c r="ID103" s="27">
        <f t="shared" si="45"/>
        <v>1.991203030712424E-2</v>
      </c>
      <c r="IE103" s="27">
        <f t="shared" si="46"/>
        <v>1.3881456932741109E-2</v>
      </c>
      <c r="IF103" s="27">
        <f t="shared" si="47"/>
        <v>2.7543279133858022E-2</v>
      </c>
      <c r="IG103" s="27">
        <f t="shared" si="48"/>
        <v>1.0907975514018824E-2</v>
      </c>
      <c r="IH103" s="27"/>
      <c r="II103" s="27"/>
      <c r="IK103" s="27">
        <f t="shared" si="59"/>
        <v>2.8527560553916671E-3</v>
      </c>
      <c r="IL103" s="27">
        <f t="shared" si="59"/>
        <v>3.758146227434477E-3</v>
      </c>
      <c r="IM103" s="27">
        <f t="shared" si="59"/>
        <v>1.3023263453734087E-2</v>
      </c>
      <c r="IN103" s="27">
        <f t="shared" si="59"/>
        <v>0.23037081067746806</v>
      </c>
      <c r="IO103" s="27">
        <f t="shared" si="59"/>
        <v>6.7969652603342617E-2</v>
      </c>
      <c r="IP103" s="27">
        <f t="shared" si="59"/>
        <v>4.4708041862884474E-3</v>
      </c>
      <c r="IQ103" s="27">
        <f t="shared" si="59"/>
        <v>3.0910947366662164E-2</v>
      </c>
      <c r="IR103" s="27">
        <f t="shared" si="59"/>
        <v>5.6814118528730733E-3</v>
      </c>
      <c r="IS103" s="27">
        <f t="shared" si="58"/>
        <v>5.8850878455028012E-3</v>
      </c>
      <c r="IT103" s="27">
        <f t="shared" si="58"/>
        <v>1.5086545943637553E-2</v>
      </c>
      <c r="IU103" s="27">
        <f t="shared" si="58"/>
        <v>6.947377999245323E-2</v>
      </c>
      <c r="IV103" s="27">
        <f t="shared" si="58"/>
        <v>0.11087414067260158</v>
      </c>
      <c r="IW103" s="27">
        <f t="shared" si="58"/>
        <v>1.5444819825763652E-2</v>
      </c>
    </row>
    <row r="104" spans="1:257">
      <c r="A104" s="21">
        <v>102</v>
      </c>
      <c r="B104" s="19" t="s">
        <v>173</v>
      </c>
      <c r="C104" s="19">
        <v>13</v>
      </c>
      <c r="D104" s="19">
        <v>1</v>
      </c>
      <c r="E104" s="19">
        <v>26</v>
      </c>
      <c r="G104" s="23">
        <v>41218</v>
      </c>
      <c r="H104" s="24">
        <v>0.97192129629629631</v>
      </c>
      <c r="J104" s="25">
        <v>32.926000000000002</v>
      </c>
      <c r="K104" s="25">
        <v>-44.332999999999998</v>
      </c>
      <c r="L104" s="25">
        <v>10.454000000000001</v>
      </c>
      <c r="M104" s="26">
        <f t="shared" si="65"/>
        <v>261.85335783388831</v>
      </c>
      <c r="O104" s="26">
        <v>42.78466066</v>
      </c>
      <c r="P104" s="26">
        <v>9.0637396199999998</v>
      </c>
      <c r="Q104" s="26">
        <v>0.93101741999999987</v>
      </c>
      <c r="R104" s="26">
        <v>4.823148E-2</v>
      </c>
      <c r="S104" s="26">
        <v>0.24567536999999998</v>
      </c>
      <c r="T104" s="26">
        <v>33.073341999999997</v>
      </c>
      <c r="U104" s="26">
        <v>1.02781908</v>
      </c>
      <c r="V104" s="26">
        <v>6.11569976</v>
      </c>
      <c r="W104" s="26">
        <v>2.2932887999999996</v>
      </c>
      <c r="X104" s="26">
        <v>1.8062798</v>
      </c>
      <c r="Y104" s="26">
        <v>5.7821280000000003E-2</v>
      </c>
      <c r="Z104" s="26">
        <v>0.59899999999999998</v>
      </c>
      <c r="AA104" s="26">
        <v>0.48599999999999999</v>
      </c>
      <c r="AB104" s="26">
        <f t="shared" si="49"/>
        <v>98.532575269999995</v>
      </c>
      <c r="AC104" s="26">
        <f t="shared" si="50"/>
        <v>0.25222230819437425</v>
      </c>
      <c r="AD104" s="26">
        <f t="shared" si="36"/>
        <v>0.10966158767050646</v>
      </c>
      <c r="AE104" s="26">
        <f t="shared" si="37"/>
        <v>98.170691374135117</v>
      </c>
      <c r="AG104" s="25">
        <v>74.397000000000006</v>
      </c>
      <c r="AH104" s="25">
        <v>20.719000000000001</v>
      </c>
      <c r="AI104" s="25">
        <v>0.89470000000000005</v>
      </c>
      <c r="AJ104" s="25">
        <v>7.7799999999999994E-2</v>
      </c>
      <c r="AK104" s="25">
        <v>0.29220000000000002</v>
      </c>
      <c r="AL104" s="25">
        <v>44.250999999999998</v>
      </c>
      <c r="AM104" s="25">
        <v>3.0293999999999999</v>
      </c>
      <c r="AN104" s="25">
        <v>8.0980000000000008</v>
      </c>
      <c r="AO104" s="25">
        <v>9.6300000000000008</v>
      </c>
      <c r="AP104" s="25">
        <v>11.195</v>
      </c>
      <c r="AQ104" s="25">
        <v>0.40529999999999999</v>
      </c>
      <c r="AR104" s="25">
        <v>7.2534999999999998</v>
      </c>
      <c r="AS104" s="25">
        <v>25.043800000000001</v>
      </c>
      <c r="AU104" s="26">
        <v>40.121600000000001</v>
      </c>
      <c r="AV104" s="26">
        <v>7.5934999999999997</v>
      </c>
      <c r="AW104" s="26">
        <v>0.88349999999999995</v>
      </c>
      <c r="AX104" s="26">
        <v>4.7100000000000003E-2</v>
      </c>
      <c r="AY104" s="26">
        <v>0.24079999999999999</v>
      </c>
      <c r="AZ104" s="26">
        <v>31.2014</v>
      </c>
      <c r="BA104" s="26">
        <v>1.0005999999999999</v>
      </c>
      <c r="BB104" s="26">
        <v>4.6393000000000004</v>
      </c>
      <c r="BC104" s="26">
        <v>2.3647</v>
      </c>
      <c r="BD104" s="26">
        <v>1.3065</v>
      </c>
      <c r="BE104" s="26">
        <v>6.0499999999999998E-2</v>
      </c>
      <c r="BF104" s="26">
        <v>0.65429999999999999</v>
      </c>
      <c r="BG104" s="26">
        <v>0.50090000000000001</v>
      </c>
      <c r="BI104" s="27">
        <f t="shared" si="61"/>
        <v>1.0663747372986121</v>
      </c>
      <c r="BJ104" s="27">
        <f t="shared" si="61"/>
        <v>1.1936181760716402</v>
      </c>
      <c r="BK104" s="27">
        <f t="shared" si="61"/>
        <v>1.0537831578947368</v>
      </c>
      <c r="BL104" s="27">
        <f t="shared" si="60"/>
        <v>1.0240229299363057</v>
      </c>
      <c r="BM104" s="27">
        <f t="shared" si="60"/>
        <v>1.0202465531561462</v>
      </c>
      <c r="BN104" s="27">
        <f t="shared" si="60"/>
        <v>1.0599954489221637</v>
      </c>
      <c r="BO104" s="27">
        <f t="shared" si="60"/>
        <v>1.027202758344993</v>
      </c>
      <c r="BP104" s="27">
        <f t="shared" si="60"/>
        <v>1.3182376134330609</v>
      </c>
      <c r="BQ104" s="27">
        <f t="shared" si="60"/>
        <v>0.9698011587093498</v>
      </c>
      <c r="BR104" s="27">
        <f t="shared" si="51"/>
        <v>1.3825333333333334</v>
      </c>
      <c r="BS104" s="27">
        <f t="shared" si="51"/>
        <v>0.95572363636363644</v>
      </c>
      <c r="BT104" s="27">
        <f t="shared" si="51"/>
        <v>0.91548219471190584</v>
      </c>
      <c r="BU104" s="27">
        <f t="shared" si="51"/>
        <v>0.97025354362148131</v>
      </c>
      <c r="BW104" s="19">
        <v>417150.5</v>
      </c>
      <c r="BX104" s="19">
        <v>80066.600000000006</v>
      </c>
      <c r="BY104" s="19">
        <v>17037.3</v>
      </c>
      <c r="BZ104" s="19">
        <v>123.2</v>
      </c>
      <c r="CA104" s="19">
        <v>446.1</v>
      </c>
      <c r="CB104" s="19">
        <v>55729</v>
      </c>
      <c r="CC104" s="19">
        <v>1481.4</v>
      </c>
      <c r="CD104" s="19">
        <v>36331.599999999999</v>
      </c>
      <c r="CE104" s="19">
        <v>54700.4</v>
      </c>
      <c r="CF104" s="19">
        <v>5605.9</v>
      </c>
      <c r="CG104" s="19">
        <v>1201.7</v>
      </c>
      <c r="CH104" s="19">
        <v>223</v>
      </c>
      <c r="CI104" s="19">
        <v>8831.6</v>
      </c>
      <c r="CK104" s="19">
        <f t="shared" si="55"/>
        <v>420445.14285714284</v>
      </c>
      <c r="CL104" s="19">
        <f t="shared" si="55"/>
        <v>81341.237254901964</v>
      </c>
      <c r="CM104" s="19">
        <f t="shared" si="55"/>
        <v>23327.48723404255</v>
      </c>
      <c r="CN104" s="19">
        <f t="shared" si="52"/>
        <v>442.74999999999994</v>
      </c>
      <c r="CO104" s="19">
        <f t="shared" si="52"/>
        <v>674.95106382978724</v>
      </c>
      <c r="CP104" s="19">
        <f t="shared" si="52"/>
        <v>56047.624561403507</v>
      </c>
      <c r="CQ104" s="19">
        <f t="shared" si="52"/>
        <v>1711.1000000000001</v>
      </c>
      <c r="CR104" s="19">
        <f t="shared" si="52"/>
        <v>36984.049999999996</v>
      </c>
      <c r="CS104" s="19">
        <f t="shared" si="52"/>
        <v>58641.85</v>
      </c>
      <c r="CT104" s="19">
        <f t="shared" si="52"/>
        <v>5948.7999999999993</v>
      </c>
      <c r="CU104" s="19">
        <f t="shared" si="62"/>
        <v>2925.2714285714287</v>
      </c>
      <c r="CV104" s="19">
        <f t="shared" si="62"/>
        <v>358.02222222222224</v>
      </c>
      <c r="CW104" s="19">
        <f t="shared" si="62"/>
        <v>9946.7999999999993</v>
      </c>
      <c r="CY104" s="19">
        <v>3768.3</v>
      </c>
      <c r="CZ104" s="19">
        <v>1501.3</v>
      </c>
      <c r="DA104" s="19">
        <v>6611.2</v>
      </c>
      <c r="DB104" s="19">
        <v>346.2</v>
      </c>
      <c r="DC104" s="19">
        <v>216.4</v>
      </c>
      <c r="DD104" s="19">
        <v>372.8</v>
      </c>
      <c r="DE104" s="19">
        <v>236.4</v>
      </c>
      <c r="DF104" s="19">
        <v>782.3</v>
      </c>
      <c r="DG104" s="19">
        <v>4201.1000000000004</v>
      </c>
      <c r="DH104" s="19">
        <v>376.2</v>
      </c>
      <c r="DI104" s="19">
        <v>1704.4</v>
      </c>
      <c r="DJ104" s="19">
        <v>149.80000000000001</v>
      </c>
      <c r="DK104" s="19">
        <v>1215.0999999999999</v>
      </c>
      <c r="DM104" s="19">
        <v>2663.1</v>
      </c>
      <c r="DN104" s="19">
        <v>998.7</v>
      </c>
      <c r="DO104" s="19">
        <v>5925.4</v>
      </c>
      <c r="DP104" s="19">
        <v>292.89999999999998</v>
      </c>
      <c r="DQ104" s="19">
        <v>243</v>
      </c>
      <c r="DR104" s="19">
        <v>276.3</v>
      </c>
      <c r="DS104" s="19">
        <v>223</v>
      </c>
      <c r="DT104" s="19">
        <v>522.6</v>
      </c>
      <c r="DU104" s="19">
        <v>3681.8</v>
      </c>
      <c r="DV104" s="19">
        <v>309.60000000000002</v>
      </c>
      <c r="DW104" s="19">
        <v>1741</v>
      </c>
      <c r="DX104" s="19">
        <v>123.2</v>
      </c>
      <c r="DY104" s="19">
        <v>1015.3</v>
      </c>
      <c r="EA104" s="19">
        <f t="shared" si="56"/>
        <v>3294.6428571428573</v>
      </c>
      <c r="EB104" s="19">
        <f t="shared" si="56"/>
        <v>1274.6372549019609</v>
      </c>
      <c r="EC104" s="19">
        <f t="shared" si="56"/>
        <v>6290.1872340425525</v>
      </c>
      <c r="ED104" s="19">
        <f t="shared" si="53"/>
        <v>319.54999999999995</v>
      </c>
      <c r="EE104" s="19">
        <f t="shared" si="53"/>
        <v>228.85106382978725</v>
      </c>
      <c r="EF104" s="19">
        <f t="shared" si="53"/>
        <v>318.62456140350878</v>
      </c>
      <c r="EG104" s="19">
        <f t="shared" si="53"/>
        <v>229.7</v>
      </c>
      <c r="EH104" s="19">
        <f t="shared" si="53"/>
        <v>652.45000000000005</v>
      </c>
      <c r="EI104" s="19">
        <f t="shared" si="53"/>
        <v>3941.4500000000003</v>
      </c>
      <c r="EJ104" s="19">
        <f t="shared" si="53"/>
        <v>342.9</v>
      </c>
      <c r="EK104" s="19">
        <f t="shared" si="63"/>
        <v>1723.5714285714287</v>
      </c>
      <c r="EL104" s="19">
        <f t="shared" si="63"/>
        <v>135.02222222222224</v>
      </c>
      <c r="EM104" s="19">
        <f t="shared" si="63"/>
        <v>1115.1999999999998</v>
      </c>
      <c r="EO104" s="26">
        <v>30.04</v>
      </c>
      <c r="EQ104" s="19">
        <v>10</v>
      </c>
      <c r="ER104" s="19">
        <v>30</v>
      </c>
      <c r="ES104" s="19">
        <v>20</v>
      </c>
      <c r="ET104" s="19">
        <v>50</v>
      </c>
      <c r="EU104" s="19">
        <v>30</v>
      </c>
      <c r="EV104" s="19">
        <v>30</v>
      </c>
      <c r="EW104" s="19">
        <v>30</v>
      </c>
      <c r="EX104" s="19">
        <v>30</v>
      </c>
      <c r="EY104" s="19">
        <v>20</v>
      </c>
      <c r="EZ104" s="19">
        <v>30</v>
      </c>
      <c r="FA104" s="19">
        <v>20</v>
      </c>
      <c r="FB104" s="19">
        <v>30</v>
      </c>
      <c r="FC104" s="19">
        <v>20</v>
      </c>
      <c r="FE104" s="25">
        <v>2.1</v>
      </c>
      <c r="FF104" s="25">
        <v>2.2999999999999998</v>
      </c>
      <c r="FG104" s="25">
        <v>2.2000000000000002</v>
      </c>
      <c r="FH104" s="25">
        <v>2.8</v>
      </c>
      <c r="FI104" s="25">
        <v>2.2000000000000002</v>
      </c>
      <c r="FJ104" s="25">
        <v>3.2</v>
      </c>
      <c r="FK104" s="25">
        <v>2.5</v>
      </c>
      <c r="FL104" s="25">
        <v>2.8</v>
      </c>
      <c r="FM104" s="25">
        <v>2.2000000000000002</v>
      </c>
      <c r="FN104" s="25">
        <v>2.8</v>
      </c>
      <c r="FO104" s="25">
        <v>2.2000000000000002</v>
      </c>
      <c r="FP104" s="25">
        <v>3.5</v>
      </c>
      <c r="FQ104" s="25">
        <v>2.2000000000000002</v>
      </c>
      <c r="FR104" s="25"/>
      <c r="FS104" s="25">
        <v>2.8</v>
      </c>
      <c r="FT104" s="25">
        <v>2.8</v>
      </c>
      <c r="FU104" s="25">
        <v>2.5</v>
      </c>
      <c r="FV104" s="25">
        <v>2.8</v>
      </c>
      <c r="FW104" s="25">
        <v>2.5</v>
      </c>
      <c r="FX104" s="25">
        <v>2.5</v>
      </c>
      <c r="FY104" s="25">
        <v>2.5</v>
      </c>
      <c r="FZ104" s="25">
        <v>2.8</v>
      </c>
      <c r="GA104" s="25">
        <v>2.2000000000000002</v>
      </c>
      <c r="GB104" s="25">
        <v>2.8</v>
      </c>
      <c r="GC104" s="25">
        <v>2</v>
      </c>
      <c r="GD104" s="25">
        <v>2.8</v>
      </c>
      <c r="GE104" s="25">
        <v>2.2000000000000002</v>
      </c>
      <c r="GG104" s="28">
        <v>560706</v>
      </c>
      <c r="GH104" s="28">
        <v>386426.8</v>
      </c>
      <c r="GI104" s="28">
        <v>1904278.9</v>
      </c>
      <c r="GJ104" s="28">
        <v>136666</v>
      </c>
      <c r="GK104" s="28">
        <v>151055.4</v>
      </c>
      <c r="GL104" s="28">
        <v>125939.4</v>
      </c>
      <c r="GM104" s="28">
        <v>48865.4</v>
      </c>
      <c r="GN104" s="28">
        <v>448639.5</v>
      </c>
      <c r="GO104" s="28">
        <v>568018.30000000005</v>
      </c>
      <c r="GP104" s="28">
        <v>50075.9</v>
      </c>
      <c r="GQ104" s="28">
        <v>296729</v>
      </c>
      <c r="GR104" s="28">
        <v>3095.5</v>
      </c>
      <c r="GS104" s="28">
        <v>35263.800000000003</v>
      </c>
      <c r="GU104" s="26">
        <v>25.21</v>
      </c>
      <c r="GV104" s="26">
        <v>19.399999999999999</v>
      </c>
      <c r="GW104" s="26">
        <v>59.19</v>
      </c>
      <c r="GX104" s="26">
        <v>41.39</v>
      </c>
      <c r="GY104" s="26">
        <v>56.02</v>
      </c>
      <c r="GZ104" s="26">
        <v>54.81</v>
      </c>
      <c r="HA104" s="26">
        <v>25.58</v>
      </c>
      <c r="HB104" s="26">
        <v>34.549999999999997</v>
      </c>
      <c r="HC104" s="26">
        <v>17.55</v>
      </c>
      <c r="HD104" s="26">
        <v>8.66</v>
      </c>
      <c r="HE104" s="26">
        <v>12.39</v>
      </c>
      <c r="HF104" s="26">
        <v>9.02</v>
      </c>
      <c r="HG104" s="26">
        <v>2</v>
      </c>
      <c r="HI104" s="27">
        <f t="shared" si="57"/>
        <v>2.1302861820765597E-2</v>
      </c>
      <c r="HJ104" s="27">
        <f t="shared" si="57"/>
        <v>9.5613425947922142E-3</v>
      </c>
      <c r="HK104" s="27">
        <f t="shared" si="57"/>
        <v>1.421910020572289E-2</v>
      </c>
      <c r="HL104" s="27">
        <f t="shared" si="54"/>
        <v>1.9191782871796764E-2</v>
      </c>
      <c r="HM104" s="27">
        <f t="shared" si="54"/>
        <v>2.5580799530813096E-2</v>
      </c>
      <c r="HN104" s="27">
        <f t="shared" si="54"/>
        <v>3.6801665123435197E-2</v>
      </c>
      <c r="HO104" s="27">
        <f t="shared" si="54"/>
        <v>3.6421801033130474E-2</v>
      </c>
      <c r="HP104" s="27">
        <f t="shared" si="54"/>
        <v>1.158893486089156E-2</v>
      </c>
      <c r="HQ104" s="27">
        <f t="shared" si="54"/>
        <v>1.0296669974769813E-2</v>
      </c>
      <c r="HR104" s="27">
        <f t="shared" si="54"/>
        <v>1.9786735264803117E-2</v>
      </c>
      <c r="HS104" s="27">
        <f t="shared" si="64"/>
        <v>9.0683771490436479E-3</v>
      </c>
      <c r="HT104" s="27">
        <f t="shared" si="64"/>
        <v>0.13853321653772382</v>
      </c>
      <c r="HU104" s="27">
        <f t="shared" si="64"/>
        <v>1.0058513298549617E-2</v>
      </c>
      <c r="HW104" s="27">
        <f t="shared" si="38"/>
        <v>4.5573212293163842E-2</v>
      </c>
      <c r="HX104" s="27">
        <f t="shared" si="39"/>
        <v>1.8066156832859889E-2</v>
      </c>
      <c r="HY104" s="27">
        <f t="shared" si="40"/>
        <v>2.3724568693248644E-2</v>
      </c>
      <c r="HZ104" s="27">
        <f t="shared" si="41"/>
        <v>2.8050709845418152E-2</v>
      </c>
      <c r="IA104" s="27">
        <f t="shared" si="42"/>
        <v>3.7631914189779146E-2</v>
      </c>
      <c r="IB104" s="27">
        <f t="shared" si="43"/>
        <v>4.7345342181299377E-2</v>
      </c>
      <c r="IC104" s="27">
        <f t="shared" si="44"/>
        <v>4.7027829493978067E-2</v>
      </c>
      <c r="ID104" s="27">
        <f t="shared" si="45"/>
        <v>1.9217930679816475E-2</v>
      </c>
      <c r="IE104" s="27">
        <f t="shared" si="46"/>
        <v>1.4407100628697923E-2</v>
      </c>
      <c r="IF104" s="27">
        <f t="shared" si="47"/>
        <v>2.6671925534896654E-2</v>
      </c>
      <c r="IG104" s="27">
        <f t="shared" si="48"/>
        <v>1.0923767113737977E-2</v>
      </c>
      <c r="IH104" s="27"/>
      <c r="II104" s="27"/>
      <c r="IK104" s="27">
        <f t="shared" si="59"/>
        <v>2.8471273199232963E-3</v>
      </c>
      <c r="IL104" s="27">
        <f t="shared" si="59"/>
        <v>3.7815493631019759E-3</v>
      </c>
      <c r="IM104" s="27">
        <f t="shared" si="59"/>
        <v>1.3031960201434359E-2</v>
      </c>
      <c r="IN104" s="27">
        <f t="shared" si="59"/>
        <v>0.18285939802085677</v>
      </c>
      <c r="IO104" s="27">
        <f t="shared" si="59"/>
        <v>7.0989458743005718E-2</v>
      </c>
      <c r="IP104" s="27">
        <f t="shared" si="59"/>
        <v>4.4876370634047832E-3</v>
      </c>
      <c r="IQ104" s="27">
        <f t="shared" si="59"/>
        <v>3.1326181505042461E-2</v>
      </c>
      <c r="IR104" s="27">
        <f t="shared" si="59"/>
        <v>5.6248312678081162E-3</v>
      </c>
      <c r="IS104" s="27">
        <f t="shared" si="58"/>
        <v>5.9002955413899284E-3</v>
      </c>
      <c r="IT104" s="27">
        <f t="shared" si="58"/>
        <v>1.4904865635806614E-2</v>
      </c>
      <c r="IU104" s="27">
        <f t="shared" si="58"/>
        <v>7.3200055427602592E-2</v>
      </c>
      <c r="IV104" s="27">
        <f t="shared" si="58"/>
        <v>0.10488842889085336</v>
      </c>
      <c r="IW104" s="27">
        <f t="shared" si="58"/>
        <v>1.5364289236255792E-2</v>
      </c>
    </row>
    <row r="105" spans="1:257">
      <c r="A105" s="21">
        <v>103</v>
      </c>
      <c r="B105" s="19" t="s">
        <v>173</v>
      </c>
      <c r="C105" s="19">
        <v>13</v>
      </c>
      <c r="D105" s="19">
        <v>1</v>
      </c>
      <c r="E105" s="19">
        <v>27</v>
      </c>
      <c r="G105" s="23">
        <v>41218</v>
      </c>
      <c r="H105" s="24">
        <v>0.97494212962962967</v>
      </c>
      <c r="J105" s="25">
        <v>32.933</v>
      </c>
      <c r="K105" s="25">
        <v>-44.325000000000003</v>
      </c>
      <c r="L105" s="25">
        <v>10.454000000000001</v>
      </c>
      <c r="M105" s="26">
        <f t="shared" si="65"/>
        <v>272.48350364661826</v>
      </c>
      <c r="O105" s="26">
        <v>42.823168779999996</v>
      </c>
      <c r="P105" s="26">
        <v>9.1166444999999996</v>
      </c>
      <c r="Q105" s="26">
        <v>0.92768043999999994</v>
      </c>
      <c r="R105" s="26">
        <v>4.6769920000000006E-2</v>
      </c>
      <c r="S105" s="26">
        <v>0.28098201</v>
      </c>
      <c r="T105" s="26">
        <v>33.310057999999998</v>
      </c>
      <c r="U105" s="26">
        <v>1.06397352</v>
      </c>
      <c r="V105" s="26">
        <v>6.1438903499999995</v>
      </c>
      <c r="W105" s="26">
        <v>2.2639055999999997</v>
      </c>
      <c r="X105" s="26">
        <v>1.77527649</v>
      </c>
      <c r="Y105" s="26">
        <v>5.9025889999999998E-2</v>
      </c>
      <c r="Z105" s="26">
        <v>0.50900000000000001</v>
      </c>
      <c r="AA105" s="26">
        <v>0.48299999999999998</v>
      </c>
      <c r="AB105" s="26">
        <f t="shared" si="49"/>
        <v>98.803375500000016</v>
      </c>
      <c r="AC105" s="26">
        <f t="shared" si="50"/>
        <v>0.21432580112009433</v>
      </c>
      <c r="AD105" s="26">
        <f t="shared" si="36"/>
        <v>0.10898466428982433</v>
      </c>
      <c r="AE105" s="26">
        <f t="shared" si="37"/>
        <v>98.480065034590098</v>
      </c>
      <c r="AG105" s="25">
        <v>74.441999999999993</v>
      </c>
      <c r="AH105" s="25">
        <v>20.834</v>
      </c>
      <c r="AI105" s="25">
        <v>0.89159999999999995</v>
      </c>
      <c r="AJ105" s="25">
        <v>7.6799999999999993E-2</v>
      </c>
      <c r="AK105" s="25">
        <v>0.33479999999999999</v>
      </c>
      <c r="AL105" s="25">
        <v>44.591999999999999</v>
      </c>
      <c r="AM105" s="25">
        <v>3.1372</v>
      </c>
      <c r="AN105" s="25">
        <v>8.1340000000000003</v>
      </c>
      <c r="AO105" s="25">
        <v>9.51</v>
      </c>
      <c r="AP105" s="25">
        <v>10.997</v>
      </c>
      <c r="AQ105" s="25">
        <v>0.4098</v>
      </c>
      <c r="AR105" s="25">
        <v>6.1760999999999999</v>
      </c>
      <c r="AS105" s="25">
        <v>24.867899999999999</v>
      </c>
      <c r="AU105" s="26">
        <v>40.145899999999997</v>
      </c>
      <c r="AV105" s="26">
        <v>7.6356999999999999</v>
      </c>
      <c r="AW105" s="26">
        <v>0.88049999999999995</v>
      </c>
      <c r="AX105" s="26">
        <v>4.65E-2</v>
      </c>
      <c r="AY105" s="26">
        <v>0.27589999999999998</v>
      </c>
      <c r="AZ105" s="26">
        <v>31.441800000000001</v>
      </c>
      <c r="BA105" s="26">
        <v>1.0362</v>
      </c>
      <c r="BB105" s="26">
        <v>4.66</v>
      </c>
      <c r="BC105" s="26">
        <v>2.3353000000000002</v>
      </c>
      <c r="BD105" s="26">
        <v>1.2833000000000001</v>
      </c>
      <c r="BE105" s="26">
        <v>6.1100000000000002E-2</v>
      </c>
      <c r="BF105" s="26">
        <v>0.55710000000000004</v>
      </c>
      <c r="BG105" s="26">
        <v>0.49740000000000001</v>
      </c>
      <c r="BI105" s="27">
        <f t="shared" si="61"/>
        <v>1.0666884732936612</v>
      </c>
      <c r="BJ105" s="27">
        <f t="shared" si="61"/>
        <v>1.1939500635174247</v>
      </c>
      <c r="BK105" s="27">
        <f t="shared" si="61"/>
        <v>1.053583691084611</v>
      </c>
      <c r="BL105" s="27">
        <f t="shared" si="60"/>
        <v>1.0058047311827958</v>
      </c>
      <c r="BM105" s="27">
        <f t="shared" si="60"/>
        <v>1.0184197535338892</v>
      </c>
      <c r="BN105" s="27">
        <f t="shared" si="60"/>
        <v>1.0594195624932414</v>
      </c>
      <c r="BO105" s="27">
        <f t="shared" si="60"/>
        <v>1.0268032426172553</v>
      </c>
      <c r="BP105" s="27">
        <f t="shared" si="60"/>
        <v>1.3184314055793991</v>
      </c>
      <c r="BQ105" s="27">
        <f t="shared" si="60"/>
        <v>0.96942816768723483</v>
      </c>
      <c r="BR105" s="27">
        <f t="shared" si="51"/>
        <v>1.3833682615132858</v>
      </c>
      <c r="BS105" s="27">
        <f t="shared" si="51"/>
        <v>0.96605384615384604</v>
      </c>
      <c r="BT105" s="27">
        <f t="shared" si="51"/>
        <v>0.91366002513013822</v>
      </c>
      <c r="BU105" s="27">
        <f t="shared" si="51"/>
        <v>0.97104945717732205</v>
      </c>
      <c r="BW105" s="19">
        <v>417402.6</v>
      </c>
      <c r="BX105" s="19">
        <v>80509.5</v>
      </c>
      <c r="BY105" s="19">
        <v>16979.7</v>
      </c>
      <c r="BZ105" s="19">
        <v>126.5</v>
      </c>
      <c r="CA105" s="19">
        <v>509.5</v>
      </c>
      <c r="CB105" s="19">
        <v>56160.5</v>
      </c>
      <c r="CC105" s="19">
        <v>1531.8</v>
      </c>
      <c r="CD105" s="19">
        <v>36490.199999999997</v>
      </c>
      <c r="CE105" s="19">
        <v>54022.6</v>
      </c>
      <c r="CF105" s="19">
        <v>5507.8</v>
      </c>
      <c r="CG105" s="19">
        <v>1215.4000000000001</v>
      </c>
      <c r="CH105" s="19">
        <v>189.8</v>
      </c>
      <c r="CI105" s="19">
        <v>8767.9</v>
      </c>
      <c r="CK105" s="19">
        <f t="shared" si="55"/>
        <v>420616.55714285711</v>
      </c>
      <c r="CL105" s="19">
        <f t="shared" si="55"/>
        <v>81772.411764705888</v>
      </c>
      <c r="CM105" s="19">
        <f t="shared" si="55"/>
        <v>23293.817021276598</v>
      </c>
      <c r="CN105" s="19">
        <f t="shared" si="52"/>
        <v>421.2</v>
      </c>
      <c r="CO105" s="19">
        <f t="shared" si="52"/>
        <v>710.20638297872347</v>
      </c>
      <c r="CP105" s="19">
        <f t="shared" si="52"/>
        <v>56522.085964912279</v>
      </c>
      <c r="CQ105" s="19">
        <f t="shared" si="52"/>
        <v>1748.25</v>
      </c>
      <c r="CR105" s="19">
        <f t="shared" si="52"/>
        <v>37159.549999999996</v>
      </c>
      <c r="CS105" s="19">
        <f t="shared" si="52"/>
        <v>57877.1</v>
      </c>
      <c r="CT105" s="19">
        <f t="shared" si="52"/>
        <v>5835.8</v>
      </c>
      <c r="CU105" s="19">
        <f t="shared" si="62"/>
        <v>2851.8666666666668</v>
      </c>
      <c r="CV105" s="19">
        <f t="shared" si="62"/>
        <v>324.4666666666667</v>
      </c>
      <c r="CW105" s="19">
        <f t="shared" si="62"/>
        <v>9871.7999999999993</v>
      </c>
      <c r="CY105" s="19">
        <v>3836.2</v>
      </c>
      <c r="CZ105" s="19">
        <v>1485.2</v>
      </c>
      <c r="DA105" s="19">
        <v>6466.9</v>
      </c>
      <c r="DB105" s="19">
        <v>309.7</v>
      </c>
      <c r="DC105" s="19">
        <v>189.8</v>
      </c>
      <c r="DD105" s="19">
        <v>389.6</v>
      </c>
      <c r="DE105" s="19">
        <v>236.4</v>
      </c>
      <c r="DF105" s="19">
        <v>775.9</v>
      </c>
      <c r="DG105" s="19">
        <v>4006</v>
      </c>
      <c r="DH105" s="19">
        <v>356.3</v>
      </c>
      <c r="DI105" s="19">
        <v>1751.6</v>
      </c>
      <c r="DJ105" s="19">
        <v>136.5</v>
      </c>
      <c r="DK105" s="19">
        <v>1218.8</v>
      </c>
      <c r="DM105" s="19">
        <v>2384.3000000000002</v>
      </c>
      <c r="DN105" s="19">
        <v>992.3</v>
      </c>
      <c r="DO105" s="19">
        <v>6140.5</v>
      </c>
      <c r="DP105" s="19">
        <v>279.7</v>
      </c>
      <c r="DQ105" s="19">
        <v>213.1</v>
      </c>
      <c r="DR105" s="19">
        <v>339.7</v>
      </c>
      <c r="DS105" s="19">
        <v>196.5</v>
      </c>
      <c r="DT105" s="19">
        <v>562.79999999999995</v>
      </c>
      <c r="DU105" s="19">
        <v>3703</v>
      </c>
      <c r="DV105" s="19">
        <v>299.7</v>
      </c>
      <c r="DW105" s="19">
        <v>1531.8</v>
      </c>
      <c r="DX105" s="19">
        <v>133.19999999999999</v>
      </c>
      <c r="DY105" s="19">
        <v>989</v>
      </c>
      <c r="EA105" s="19">
        <f t="shared" si="56"/>
        <v>3213.9571428571426</v>
      </c>
      <c r="EB105" s="19">
        <f t="shared" si="56"/>
        <v>1262.9117647058824</v>
      </c>
      <c r="EC105" s="19">
        <f t="shared" si="56"/>
        <v>6314.1170212765956</v>
      </c>
      <c r="ED105" s="19">
        <f t="shared" si="53"/>
        <v>294.7</v>
      </c>
      <c r="EE105" s="19">
        <f t="shared" si="53"/>
        <v>200.70638297872341</v>
      </c>
      <c r="EF105" s="19">
        <f t="shared" si="53"/>
        <v>361.5859649122807</v>
      </c>
      <c r="EG105" s="19">
        <f t="shared" si="53"/>
        <v>216.45</v>
      </c>
      <c r="EH105" s="19">
        <f t="shared" si="53"/>
        <v>669.34999999999991</v>
      </c>
      <c r="EI105" s="19">
        <f t="shared" si="53"/>
        <v>3854.5</v>
      </c>
      <c r="EJ105" s="19">
        <f t="shared" si="53"/>
        <v>328</v>
      </c>
      <c r="EK105" s="19">
        <f t="shared" si="63"/>
        <v>1636.4666666666667</v>
      </c>
      <c r="EL105" s="19">
        <f t="shared" si="63"/>
        <v>134.66666666666666</v>
      </c>
      <c r="EM105" s="19">
        <f t="shared" si="63"/>
        <v>1103.9000000000001</v>
      </c>
      <c r="EO105" s="26">
        <v>30.03</v>
      </c>
      <c r="EQ105" s="19">
        <v>10</v>
      </c>
      <c r="ER105" s="19">
        <v>30</v>
      </c>
      <c r="ES105" s="19">
        <v>20</v>
      </c>
      <c r="ET105" s="19">
        <v>50</v>
      </c>
      <c r="EU105" s="19">
        <v>30</v>
      </c>
      <c r="EV105" s="19">
        <v>30</v>
      </c>
      <c r="EW105" s="19">
        <v>30</v>
      </c>
      <c r="EX105" s="19">
        <v>30</v>
      </c>
      <c r="EY105" s="19">
        <v>20</v>
      </c>
      <c r="EZ105" s="19">
        <v>30</v>
      </c>
      <c r="FA105" s="19">
        <v>20</v>
      </c>
      <c r="FB105" s="19">
        <v>30</v>
      </c>
      <c r="FC105" s="19">
        <v>20</v>
      </c>
      <c r="FE105" s="25">
        <v>2.1</v>
      </c>
      <c r="FF105" s="25">
        <v>2.2999999999999998</v>
      </c>
      <c r="FG105" s="25">
        <v>2.2000000000000002</v>
      </c>
      <c r="FH105" s="25">
        <v>2.8</v>
      </c>
      <c r="FI105" s="25">
        <v>2.2000000000000002</v>
      </c>
      <c r="FJ105" s="25">
        <v>3.2</v>
      </c>
      <c r="FK105" s="25">
        <v>2.5</v>
      </c>
      <c r="FL105" s="25">
        <v>2.8</v>
      </c>
      <c r="FM105" s="25">
        <v>2.2000000000000002</v>
      </c>
      <c r="FN105" s="25">
        <v>2.8</v>
      </c>
      <c r="FO105" s="25">
        <v>2.2000000000000002</v>
      </c>
      <c r="FP105" s="25">
        <v>3.5</v>
      </c>
      <c r="FQ105" s="25">
        <v>2.2000000000000002</v>
      </c>
      <c r="FR105" s="25"/>
      <c r="FS105" s="25">
        <v>2.8</v>
      </c>
      <c r="FT105" s="25">
        <v>2.8</v>
      </c>
      <c r="FU105" s="25">
        <v>2.5</v>
      </c>
      <c r="FV105" s="25">
        <v>2.8</v>
      </c>
      <c r="FW105" s="25">
        <v>2.5</v>
      </c>
      <c r="FX105" s="25">
        <v>2.5</v>
      </c>
      <c r="FY105" s="25">
        <v>2.5</v>
      </c>
      <c r="FZ105" s="25">
        <v>2.8</v>
      </c>
      <c r="GA105" s="25">
        <v>2.2000000000000002</v>
      </c>
      <c r="GB105" s="25">
        <v>2.8</v>
      </c>
      <c r="GC105" s="25">
        <v>2</v>
      </c>
      <c r="GD105" s="25">
        <v>2.8</v>
      </c>
      <c r="GE105" s="25">
        <v>2.2000000000000002</v>
      </c>
      <c r="GG105" s="28">
        <v>560706</v>
      </c>
      <c r="GH105" s="28">
        <v>386426.8</v>
      </c>
      <c r="GI105" s="28">
        <v>1904278.9</v>
      </c>
      <c r="GJ105" s="28">
        <v>136666</v>
      </c>
      <c r="GK105" s="28">
        <v>151055.4</v>
      </c>
      <c r="GL105" s="28">
        <v>125939.4</v>
      </c>
      <c r="GM105" s="28">
        <v>48865.4</v>
      </c>
      <c r="GN105" s="28">
        <v>448639.5</v>
      </c>
      <c r="GO105" s="28">
        <v>568018.30000000005</v>
      </c>
      <c r="GP105" s="28">
        <v>50075.9</v>
      </c>
      <c r="GQ105" s="28">
        <v>296729</v>
      </c>
      <c r="GR105" s="28">
        <v>3095.5</v>
      </c>
      <c r="GS105" s="28">
        <v>35263.800000000003</v>
      </c>
      <c r="GU105" s="26">
        <v>25.21</v>
      </c>
      <c r="GV105" s="26">
        <v>19.399999999999999</v>
      </c>
      <c r="GW105" s="26">
        <v>59.19</v>
      </c>
      <c r="GX105" s="26">
        <v>41.39</v>
      </c>
      <c r="GY105" s="26">
        <v>56.02</v>
      </c>
      <c r="GZ105" s="26">
        <v>54.81</v>
      </c>
      <c r="HA105" s="26">
        <v>25.58</v>
      </c>
      <c r="HB105" s="26">
        <v>34.549999999999997</v>
      </c>
      <c r="HC105" s="26">
        <v>17.55</v>
      </c>
      <c r="HD105" s="26">
        <v>8.66</v>
      </c>
      <c r="HE105" s="26">
        <v>12.39</v>
      </c>
      <c r="HF105" s="26">
        <v>9.02</v>
      </c>
      <c r="HG105" s="26">
        <v>2</v>
      </c>
      <c r="HI105" s="27">
        <f t="shared" si="57"/>
        <v>2.1050085853028859E-2</v>
      </c>
      <c r="HJ105" s="27">
        <f t="shared" si="57"/>
        <v>9.5214944348364344E-3</v>
      </c>
      <c r="HK105" s="27">
        <f t="shared" si="57"/>
        <v>1.4245796162226227E-2</v>
      </c>
      <c r="HL105" s="27">
        <f t="shared" si="54"/>
        <v>1.8105572811748724E-2</v>
      </c>
      <c r="HM105" s="27">
        <f t="shared" si="54"/>
        <v>2.3917303520323605E-2</v>
      </c>
      <c r="HN105" s="27">
        <f t="shared" si="54"/>
        <v>3.9189517069756652E-2</v>
      </c>
      <c r="HO105" s="27">
        <f t="shared" si="54"/>
        <v>3.534785523140254E-2</v>
      </c>
      <c r="HP105" s="27">
        <f t="shared" si="54"/>
        <v>1.1741745861728945E-2</v>
      </c>
      <c r="HQ105" s="27">
        <f t="shared" si="54"/>
        <v>1.0180240573800955E-2</v>
      </c>
      <c r="HR105" s="27">
        <f t="shared" si="54"/>
        <v>1.9366976115524827E-2</v>
      </c>
      <c r="HS105" s="27">
        <f t="shared" si="64"/>
        <v>8.9332567810439002E-3</v>
      </c>
      <c r="HT105" s="27">
        <f t="shared" si="64"/>
        <v>0.13809831111124857</v>
      </c>
      <c r="HU105" s="27">
        <f t="shared" si="64"/>
        <v>1.001730024786981E-2</v>
      </c>
      <c r="HW105" s="27">
        <f t="shared" si="38"/>
        <v>4.5032448665384639E-2</v>
      </c>
      <c r="HX105" s="27">
        <f t="shared" si="39"/>
        <v>1.7990863734623441E-2</v>
      </c>
      <c r="HY105" s="27">
        <f t="shared" si="40"/>
        <v>2.376911089667446E-2</v>
      </c>
      <c r="HZ105" s="27">
        <f t="shared" si="41"/>
        <v>2.6463105221651937E-2</v>
      </c>
      <c r="IA105" s="27">
        <f t="shared" si="42"/>
        <v>3.5184745208748057E-2</v>
      </c>
      <c r="IB105" s="27">
        <f t="shared" si="43"/>
        <v>5.0417313710241933E-2</v>
      </c>
      <c r="IC105" s="27">
        <f t="shared" si="44"/>
        <v>4.5641150674786954E-2</v>
      </c>
      <c r="ID105" s="27">
        <f t="shared" si="45"/>
        <v>1.9471337162505112E-2</v>
      </c>
      <c r="IE105" s="27">
        <f t="shared" si="46"/>
        <v>1.4244192610862296E-2</v>
      </c>
      <c r="IF105" s="27">
        <f t="shared" si="47"/>
        <v>2.6106102794443999E-2</v>
      </c>
      <c r="IG105" s="27">
        <f t="shared" si="48"/>
        <v>1.0761001118445482E-2</v>
      </c>
      <c r="IH105" s="27"/>
      <c r="II105" s="27"/>
      <c r="IK105" s="27">
        <f t="shared" si="59"/>
        <v>2.8461861077020679E-3</v>
      </c>
      <c r="IL105" s="27">
        <f t="shared" si="59"/>
        <v>3.7709087050807701E-3</v>
      </c>
      <c r="IM105" s="27">
        <f t="shared" si="59"/>
        <v>1.3076194613630382E-2</v>
      </c>
      <c r="IN105" s="27">
        <f t="shared" si="59"/>
        <v>0.17261279602784985</v>
      </c>
      <c r="IO105" s="27">
        <f t="shared" si="59"/>
        <v>6.2410248591636519E-2</v>
      </c>
      <c r="IP105" s="27">
        <f t="shared" si="59"/>
        <v>4.4742943579167086E-3</v>
      </c>
      <c r="IQ105" s="27">
        <f t="shared" si="59"/>
        <v>3.0486513747554352E-2</v>
      </c>
      <c r="IR105" s="27">
        <f t="shared" si="59"/>
        <v>5.6156149208710171E-3</v>
      </c>
      <c r="IS105" s="27">
        <f t="shared" si="58"/>
        <v>5.934520313013782E-3</v>
      </c>
      <c r="IT105" s="27">
        <f t="shared" si="58"/>
        <v>1.501785179294441E-2</v>
      </c>
      <c r="IU105" s="27">
        <f t="shared" si="58"/>
        <v>7.1126371789697773E-2</v>
      </c>
      <c r="IV105" s="27">
        <f t="shared" si="58"/>
        <v>0.11894191059750645</v>
      </c>
      <c r="IW105" s="27">
        <f t="shared" si="58"/>
        <v>1.5417993636430861E-2</v>
      </c>
    </row>
    <row r="106" spans="1:257">
      <c r="A106" s="21">
        <v>104</v>
      </c>
      <c r="B106" s="19" t="s">
        <v>173</v>
      </c>
      <c r="C106" s="19">
        <v>13</v>
      </c>
      <c r="D106" s="19">
        <v>1</v>
      </c>
      <c r="E106" s="19">
        <v>28</v>
      </c>
      <c r="G106" s="23">
        <v>41218</v>
      </c>
      <c r="H106" s="24">
        <v>0.97796296296296292</v>
      </c>
      <c r="J106" s="25">
        <v>32.94</v>
      </c>
      <c r="K106" s="25">
        <v>-44.317</v>
      </c>
      <c r="L106" s="25">
        <v>10.454000000000001</v>
      </c>
      <c r="M106" s="26">
        <f t="shared" si="65"/>
        <v>283.11364945935355</v>
      </c>
      <c r="O106" s="26">
        <v>42.311866520000002</v>
      </c>
      <c r="P106" s="26">
        <v>9.2696907599999996</v>
      </c>
      <c r="Q106" s="26">
        <v>0.94603382999999985</v>
      </c>
      <c r="R106" s="26">
        <v>4.3846799999999998E-2</v>
      </c>
      <c r="S106" s="26">
        <v>0.26185757999999998</v>
      </c>
      <c r="T106" s="26">
        <v>33.227722</v>
      </c>
      <c r="U106" s="26">
        <v>1.05364368</v>
      </c>
      <c r="V106" s="26">
        <v>6.0609768499999994</v>
      </c>
      <c r="W106" s="26">
        <v>2.2219295999999997</v>
      </c>
      <c r="X106" s="26">
        <v>1.8790701799999998</v>
      </c>
      <c r="Y106" s="26">
        <v>5.4207449999999997E-2</v>
      </c>
      <c r="Z106" s="26">
        <v>0.58099999999999996</v>
      </c>
      <c r="AA106" s="26">
        <v>0.496</v>
      </c>
      <c r="AB106" s="26">
        <f t="shared" si="49"/>
        <v>98.40784524999998</v>
      </c>
      <c r="AC106" s="26">
        <f t="shared" si="50"/>
        <v>0.24464300677951825</v>
      </c>
      <c r="AD106" s="26">
        <f t="shared" si="36"/>
        <v>0.11191799893944693</v>
      </c>
      <c r="AE106" s="26">
        <f t="shared" si="37"/>
        <v>98.051284244281021</v>
      </c>
      <c r="AG106" s="25">
        <v>73.477999999999994</v>
      </c>
      <c r="AH106" s="25">
        <v>21.175000000000001</v>
      </c>
      <c r="AI106" s="25">
        <v>0.90920000000000001</v>
      </c>
      <c r="AJ106" s="25">
        <v>7.1599999999999997E-2</v>
      </c>
      <c r="AK106" s="25">
        <v>0.31059999999999999</v>
      </c>
      <c r="AL106" s="25">
        <v>44.470999999999997</v>
      </c>
      <c r="AM106" s="25">
        <v>3.1053999999999999</v>
      </c>
      <c r="AN106" s="25">
        <v>8.0139999999999993</v>
      </c>
      <c r="AO106" s="25">
        <v>9.3350000000000009</v>
      </c>
      <c r="AP106" s="25">
        <v>11.629</v>
      </c>
      <c r="AQ106" s="25">
        <v>0.37359999999999999</v>
      </c>
      <c r="AR106" s="25">
        <v>7.0327000000000002</v>
      </c>
      <c r="AS106" s="25">
        <v>25.5671</v>
      </c>
      <c r="AU106" s="26">
        <v>39.625999999999998</v>
      </c>
      <c r="AV106" s="26">
        <v>7.7606000000000002</v>
      </c>
      <c r="AW106" s="26">
        <v>0.89780000000000004</v>
      </c>
      <c r="AX106" s="26">
        <v>4.3299999999999998E-2</v>
      </c>
      <c r="AY106" s="26">
        <v>0.25600000000000001</v>
      </c>
      <c r="AZ106" s="26">
        <v>31.3565</v>
      </c>
      <c r="BA106" s="26">
        <v>1.0257000000000001</v>
      </c>
      <c r="BB106" s="26">
        <v>4.5911999999999997</v>
      </c>
      <c r="BC106" s="26">
        <v>2.2923</v>
      </c>
      <c r="BD106" s="26">
        <v>1.3571</v>
      </c>
      <c r="BE106" s="26">
        <v>5.57E-2</v>
      </c>
      <c r="BF106" s="26">
        <v>0.63439999999999996</v>
      </c>
      <c r="BG106" s="26">
        <v>0.51129999999999998</v>
      </c>
      <c r="BI106" s="27">
        <f t="shared" si="61"/>
        <v>1.0677804098319286</v>
      </c>
      <c r="BJ106" s="27">
        <f t="shared" si="61"/>
        <v>1.1944554235497256</v>
      </c>
      <c r="BK106" s="27">
        <f t="shared" si="61"/>
        <v>1.0537244709289373</v>
      </c>
      <c r="BL106" s="27">
        <f t="shared" si="60"/>
        <v>1.0126281755196305</v>
      </c>
      <c r="BM106" s="27">
        <f t="shared" si="60"/>
        <v>1.0228811718749999</v>
      </c>
      <c r="BN106" s="27">
        <f t="shared" si="60"/>
        <v>1.0596757291151755</v>
      </c>
      <c r="BO106" s="27">
        <f t="shared" si="60"/>
        <v>1.0272435214975137</v>
      </c>
      <c r="BP106" s="27">
        <f t="shared" si="60"/>
        <v>1.3201291274612301</v>
      </c>
      <c r="BQ106" s="27">
        <f t="shared" si="60"/>
        <v>0.96930140034026946</v>
      </c>
      <c r="BR106" s="27">
        <f t="shared" si="51"/>
        <v>1.3846217522658608</v>
      </c>
      <c r="BS106" s="27">
        <f t="shared" si="51"/>
        <v>0.9732037701974865</v>
      </c>
      <c r="BT106" s="27">
        <f t="shared" si="51"/>
        <v>0.91582597730138715</v>
      </c>
      <c r="BU106" s="27">
        <f t="shared" si="51"/>
        <v>0.97007627615881087</v>
      </c>
      <c r="BW106" s="19">
        <v>411998</v>
      </c>
      <c r="BX106" s="19">
        <v>81824.800000000003</v>
      </c>
      <c r="BY106" s="19">
        <v>17312.7</v>
      </c>
      <c r="BZ106" s="19">
        <v>116.6</v>
      </c>
      <c r="CA106" s="19">
        <v>472.9</v>
      </c>
      <c r="CB106" s="19">
        <v>56007.3</v>
      </c>
      <c r="CC106" s="19">
        <v>1518.5</v>
      </c>
      <c r="CD106" s="19">
        <v>35954</v>
      </c>
      <c r="CE106" s="19">
        <v>53023.6</v>
      </c>
      <c r="CF106" s="19">
        <v>5824.2</v>
      </c>
      <c r="CG106" s="19">
        <v>1108.9000000000001</v>
      </c>
      <c r="CH106" s="19">
        <v>216.4</v>
      </c>
      <c r="CI106" s="19">
        <v>9017.7000000000007</v>
      </c>
      <c r="CK106" s="19">
        <f t="shared" si="55"/>
        <v>415212.87142857141</v>
      </c>
      <c r="CL106" s="19">
        <f t="shared" si="55"/>
        <v>83158.901960784322</v>
      </c>
      <c r="CM106" s="19">
        <f t="shared" si="55"/>
        <v>23834.306382978724</v>
      </c>
      <c r="CN106" s="19">
        <f t="shared" si="52"/>
        <v>426.25</v>
      </c>
      <c r="CO106" s="19">
        <f t="shared" si="52"/>
        <v>713.92340425531916</v>
      </c>
      <c r="CP106" s="19">
        <f t="shared" si="52"/>
        <v>56349.696491228075</v>
      </c>
      <c r="CQ106" s="19">
        <f t="shared" si="52"/>
        <v>1734.95</v>
      </c>
      <c r="CR106" s="19">
        <f t="shared" si="52"/>
        <v>36611.65</v>
      </c>
      <c r="CS106" s="19">
        <f t="shared" si="52"/>
        <v>56979.6</v>
      </c>
      <c r="CT106" s="19">
        <f t="shared" si="52"/>
        <v>6117.2</v>
      </c>
      <c r="CU106" s="19">
        <f t="shared" si="62"/>
        <v>2799.4238095238097</v>
      </c>
      <c r="CV106" s="19">
        <f t="shared" si="62"/>
        <v>349.95555555555552</v>
      </c>
      <c r="CW106" s="19">
        <f t="shared" si="62"/>
        <v>10123.25</v>
      </c>
      <c r="CY106" s="19">
        <v>3782.9</v>
      </c>
      <c r="CZ106" s="19">
        <v>1521.8</v>
      </c>
      <c r="DA106" s="19">
        <v>6933.1</v>
      </c>
      <c r="DB106" s="19">
        <v>326.3</v>
      </c>
      <c r="DC106" s="19">
        <v>259.7</v>
      </c>
      <c r="DD106" s="19">
        <v>363</v>
      </c>
      <c r="DE106" s="19">
        <v>249.8</v>
      </c>
      <c r="DF106" s="19">
        <v>769.2</v>
      </c>
      <c r="DG106" s="19">
        <v>4112.5</v>
      </c>
      <c r="DH106" s="19">
        <v>303</v>
      </c>
      <c r="DI106" s="19">
        <v>1751.6</v>
      </c>
      <c r="DJ106" s="19">
        <v>146.5</v>
      </c>
      <c r="DK106" s="19">
        <v>1202.0999999999999</v>
      </c>
      <c r="DM106" s="19">
        <v>2457.5</v>
      </c>
      <c r="DN106" s="19">
        <v>1105.5999999999999</v>
      </c>
      <c r="DO106" s="19">
        <v>6054</v>
      </c>
      <c r="DP106" s="19">
        <v>293</v>
      </c>
      <c r="DQ106" s="19">
        <v>219.8</v>
      </c>
      <c r="DR106" s="19">
        <v>326.3</v>
      </c>
      <c r="DS106" s="19">
        <v>183.1</v>
      </c>
      <c r="DT106" s="19">
        <v>546.1</v>
      </c>
      <c r="DU106" s="19">
        <v>3799.5</v>
      </c>
      <c r="DV106" s="19">
        <v>283</v>
      </c>
      <c r="DW106" s="19">
        <v>1635</v>
      </c>
      <c r="DX106" s="19">
        <v>123.2</v>
      </c>
      <c r="DY106" s="19">
        <v>1009</v>
      </c>
      <c r="EA106" s="19">
        <f t="shared" si="56"/>
        <v>3214.8714285714286</v>
      </c>
      <c r="EB106" s="19">
        <f t="shared" si="56"/>
        <v>1334.1019607843136</v>
      </c>
      <c r="EC106" s="19">
        <f t="shared" si="56"/>
        <v>6521.6063829787236</v>
      </c>
      <c r="ED106" s="19">
        <f t="shared" si="53"/>
        <v>309.64999999999998</v>
      </c>
      <c r="EE106" s="19">
        <f t="shared" si="53"/>
        <v>241.02340425531915</v>
      </c>
      <c r="EF106" s="19">
        <f t="shared" si="53"/>
        <v>342.3964912280702</v>
      </c>
      <c r="EG106" s="19">
        <f t="shared" si="53"/>
        <v>216.45</v>
      </c>
      <c r="EH106" s="19">
        <f t="shared" si="53"/>
        <v>657.65000000000009</v>
      </c>
      <c r="EI106" s="19">
        <f t="shared" si="53"/>
        <v>3956</v>
      </c>
      <c r="EJ106" s="19">
        <f t="shared" si="53"/>
        <v>293</v>
      </c>
      <c r="EK106" s="19">
        <f t="shared" si="63"/>
        <v>1690.5238095238094</v>
      </c>
      <c r="EL106" s="19">
        <f t="shared" si="63"/>
        <v>133.55555555555554</v>
      </c>
      <c r="EM106" s="19">
        <f t="shared" si="63"/>
        <v>1105.55</v>
      </c>
      <c r="EO106" s="26">
        <v>30.03</v>
      </c>
      <c r="EQ106" s="19">
        <v>10</v>
      </c>
      <c r="ER106" s="19">
        <v>30</v>
      </c>
      <c r="ES106" s="19">
        <v>20</v>
      </c>
      <c r="ET106" s="19">
        <v>50</v>
      </c>
      <c r="EU106" s="19">
        <v>30</v>
      </c>
      <c r="EV106" s="19">
        <v>30</v>
      </c>
      <c r="EW106" s="19">
        <v>30</v>
      </c>
      <c r="EX106" s="19">
        <v>30</v>
      </c>
      <c r="EY106" s="19">
        <v>20</v>
      </c>
      <c r="EZ106" s="19">
        <v>30</v>
      </c>
      <c r="FA106" s="19">
        <v>20</v>
      </c>
      <c r="FB106" s="19">
        <v>30</v>
      </c>
      <c r="FC106" s="19">
        <v>20</v>
      </c>
      <c r="FE106" s="25">
        <v>2.1</v>
      </c>
      <c r="FF106" s="25">
        <v>2.2999999999999998</v>
      </c>
      <c r="FG106" s="25">
        <v>2.2000000000000002</v>
      </c>
      <c r="FH106" s="25">
        <v>2.8</v>
      </c>
      <c r="FI106" s="25">
        <v>2.2000000000000002</v>
      </c>
      <c r="FJ106" s="25">
        <v>3.2</v>
      </c>
      <c r="FK106" s="25">
        <v>2.5</v>
      </c>
      <c r="FL106" s="25">
        <v>2.8</v>
      </c>
      <c r="FM106" s="25">
        <v>2.2000000000000002</v>
      </c>
      <c r="FN106" s="25">
        <v>2.8</v>
      </c>
      <c r="FO106" s="25">
        <v>2.2000000000000002</v>
      </c>
      <c r="FP106" s="25">
        <v>3.5</v>
      </c>
      <c r="FQ106" s="25">
        <v>2.2000000000000002</v>
      </c>
      <c r="FR106" s="25"/>
      <c r="FS106" s="25">
        <v>2.8</v>
      </c>
      <c r="FT106" s="25">
        <v>2.8</v>
      </c>
      <c r="FU106" s="25">
        <v>2.5</v>
      </c>
      <c r="FV106" s="25">
        <v>2.8</v>
      </c>
      <c r="FW106" s="25">
        <v>2.5</v>
      </c>
      <c r="FX106" s="25">
        <v>2.5</v>
      </c>
      <c r="FY106" s="25">
        <v>2.5</v>
      </c>
      <c r="FZ106" s="25">
        <v>2.8</v>
      </c>
      <c r="GA106" s="25">
        <v>2.2000000000000002</v>
      </c>
      <c r="GB106" s="25">
        <v>2.8</v>
      </c>
      <c r="GC106" s="25">
        <v>2</v>
      </c>
      <c r="GD106" s="25">
        <v>2.8</v>
      </c>
      <c r="GE106" s="25">
        <v>2.2000000000000002</v>
      </c>
      <c r="GG106" s="28">
        <v>560706</v>
      </c>
      <c r="GH106" s="28">
        <v>386426.8</v>
      </c>
      <c r="GI106" s="28">
        <v>1904278.9</v>
      </c>
      <c r="GJ106" s="28">
        <v>136666</v>
      </c>
      <c r="GK106" s="28">
        <v>151055.4</v>
      </c>
      <c r="GL106" s="28">
        <v>125939.4</v>
      </c>
      <c r="GM106" s="28">
        <v>48865.4</v>
      </c>
      <c r="GN106" s="28">
        <v>448639.5</v>
      </c>
      <c r="GO106" s="28">
        <v>568018.30000000005</v>
      </c>
      <c r="GP106" s="28">
        <v>50075.9</v>
      </c>
      <c r="GQ106" s="28">
        <v>296729</v>
      </c>
      <c r="GR106" s="28">
        <v>3095.5</v>
      </c>
      <c r="GS106" s="28">
        <v>35263.800000000003</v>
      </c>
      <c r="GU106" s="26">
        <v>25.21</v>
      </c>
      <c r="GV106" s="26">
        <v>19.399999999999999</v>
      </c>
      <c r="GW106" s="26">
        <v>59.19</v>
      </c>
      <c r="GX106" s="26">
        <v>41.39</v>
      </c>
      <c r="GY106" s="26">
        <v>56.02</v>
      </c>
      <c r="GZ106" s="26">
        <v>54.81</v>
      </c>
      <c r="HA106" s="26">
        <v>25.58</v>
      </c>
      <c r="HB106" s="26">
        <v>34.549999999999997</v>
      </c>
      <c r="HC106" s="26">
        <v>17.55</v>
      </c>
      <c r="HD106" s="26">
        <v>8.66</v>
      </c>
      <c r="HE106" s="26">
        <v>12.39</v>
      </c>
      <c r="HF106" s="26">
        <v>9.02</v>
      </c>
      <c r="HG106" s="26">
        <v>2</v>
      </c>
      <c r="HI106" s="27">
        <f t="shared" si="57"/>
        <v>2.107463113340349E-2</v>
      </c>
      <c r="HJ106" s="27">
        <f t="shared" si="57"/>
        <v>9.7903204808343029E-3</v>
      </c>
      <c r="HK106" s="27">
        <f t="shared" si="57"/>
        <v>1.4479905605524148E-2</v>
      </c>
      <c r="HL106" s="27">
        <f t="shared" si="54"/>
        <v>1.8685041917326818E-2</v>
      </c>
      <c r="HM106" s="27">
        <f t="shared" si="54"/>
        <v>2.6324467874694543E-2</v>
      </c>
      <c r="HN106" s="27">
        <f t="shared" si="54"/>
        <v>3.8144662912609387E-2</v>
      </c>
      <c r="HO106" s="27">
        <f t="shared" si="54"/>
        <v>3.5363011897718816E-2</v>
      </c>
      <c r="HP106" s="27">
        <f t="shared" si="54"/>
        <v>1.1653659606577684E-2</v>
      </c>
      <c r="HQ106" s="27">
        <f t="shared" si="54"/>
        <v>1.0312058386776519E-2</v>
      </c>
      <c r="HR106" s="27">
        <f t="shared" si="54"/>
        <v>1.8321121205470754E-2</v>
      </c>
      <c r="HS106" s="27">
        <f t="shared" si="64"/>
        <v>9.1468031074919687E-3</v>
      </c>
      <c r="HT106" s="27">
        <f t="shared" si="64"/>
        <v>0.13785344555539303</v>
      </c>
      <c r="HU106" s="27">
        <f t="shared" si="64"/>
        <v>1.0014737095446893E-2</v>
      </c>
      <c r="HW106" s="27">
        <f t="shared" si="38"/>
        <v>4.5084958383690088E-2</v>
      </c>
      <c r="HX106" s="27">
        <f t="shared" si="39"/>
        <v>1.8498810548536415E-2</v>
      </c>
      <c r="HY106" s="27">
        <f t="shared" si="40"/>
        <v>2.4159722502817043E-2</v>
      </c>
      <c r="HZ106" s="27">
        <f t="shared" si="41"/>
        <v>2.7310057266364877E-2</v>
      </c>
      <c r="IA106" s="27">
        <f t="shared" si="42"/>
        <v>3.8725924690463147E-2</v>
      </c>
      <c r="IB106" s="27">
        <f t="shared" si="43"/>
        <v>4.9073108837071978E-2</v>
      </c>
      <c r="IC106" s="27">
        <f t="shared" si="44"/>
        <v>4.5660720962334533E-2</v>
      </c>
      <c r="ID106" s="27">
        <f t="shared" si="45"/>
        <v>1.9325263725587776E-2</v>
      </c>
      <c r="IE106" s="27">
        <f t="shared" si="46"/>
        <v>1.4428632094777707E-2</v>
      </c>
      <c r="IF106" s="27">
        <f t="shared" si="47"/>
        <v>2.4696321751338412E-2</v>
      </c>
      <c r="IG106" s="27">
        <f t="shared" si="48"/>
        <v>1.1018239023284825E-2</v>
      </c>
      <c r="IH106" s="27"/>
      <c r="II106" s="27"/>
      <c r="IK106" s="27">
        <f t="shared" si="59"/>
        <v>2.8650846767222524E-3</v>
      </c>
      <c r="IL106" s="27">
        <f t="shared" si="59"/>
        <v>3.7427182025398867E-3</v>
      </c>
      <c r="IM106" s="27">
        <f t="shared" si="59"/>
        <v>1.2985664573517309E-2</v>
      </c>
      <c r="IN106" s="27">
        <f t="shared" si="59"/>
        <v>0.18986642921609512</v>
      </c>
      <c r="IO106" s="27">
        <f t="shared" si="59"/>
        <v>6.8846518504461593E-2</v>
      </c>
      <c r="IP106" s="27">
        <f t="shared" si="59"/>
        <v>4.4789716671203086E-3</v>
      </c>
      <c r="IQ106" s="27">
        <f t="shared" si="59"/>
        <v>3.0649264749444953E-2</v>
      </c>
      <c r="IR106" s="27">
        <f t="shared" si="59"/>
        <v>5.6570512124562572E-3</v>
      </c>
      <c r="IS106" s="27">
        <f t="shared" si="58"/>
        <v>6.0072218562425084E-3</v>
      </c>
      <c r="IT106" s="27">
        <f t="shared" si="58"/>
        <v>1.4483089566299899E-2</v>
      </c>
      <c r="IU106" s="27">
        <f t="shared" si="58"/>
        <v>7.797144625429224E-2</v>
      </c>
      <c r="IV106" s="27">
        <f t="shared" si="58"/>
        <v>0.10705517837373318</v>
      </c>
      <c r="IW106" s="27">
        <f t="shared" si="58"/>
        <v>1.5162758788100252E-2</v>
      </c>
    </row>
    <row r="107" spans="1:257">
      <c r="A107" s="21">
        <v>105</v>
      </c>
      <c r="B107" s="19" t="s">
        <v>173</v>
      </c>
      <c r="C107" s="19">
        <v>13</v>
      </c>
      <c r="D107" s="19">
        <v>1</v>
      </c>
      <c r="E107" s="19">
        <v>29</v>
      </c>
      <c r="G107" s="23">
        <v>41218</v>
      </c>
      <c r="H107" s="24">
        <v>0.9809606481481481</v>
      </c>
      <c r="J107" s="25">
        <v>32.945999999999998</v>
      </c>
      <c r="K107" s="25">
        <v>-44.308999999999997</v>
      </c>
      <c r="L107" s="25">
        <v>10.454000000000001</v>
      </c>
      <c r="M107" s="26">
        <f t="shared" si="65"/>
        <v>293.11364945935583</v>
      </c>
      <c r="O107" s="26">
        <v>42.632767520000002</v>
      </c>
      <c r="P107" s="26">
        <v>9.3433796999999998</v>
      </c>
      <c r="Q107" s="26">
        <v>0.90098460000000002</v>
      </c>
      <c r="R107" s="26">
        <v>4.3846799999999998E-2</v>
      </c>
      <c r="S107" s="26">
        <v>0.25008869999999994</v>
      </c>
      <c r="T107" s="26">
        <v>32.773587499999998</v>
      </c>
      <c r="U107" s="26">
        <v>0.9903734099999999</v>
      </c>
      <c r="V107" s="26">
        <v>5.9432396799999996</v>
      </c>
      <c r="W107" s="26">
        <v>2.4164184</v>
      </c>
      <c r="X107" s="26">
        <v>1.7793204</v>
      </c>
      <c r="Y107" s="26">
        <v>5.3002840000000002E-2</v>
      </c>
      <c r="Z107" s="26">
        <v>0.48</v>
      </c>
      <c r="AA107" s="26">
        <v>0.49399999999999999</v>
      </c>
      <c r="AB107" s="26">
        <f t="shared" si="49"/>
        <v>98.101009550000015</v>
      </c>
      <c r="AC107" s="26">
        <f t="shared" si="50"/>
        <v>0.20211470439615967</v>
      </c>
      <c r="AD107" s="26">
        <f t="shared" si="36"/>
        <v>0.11146671668565883</v>
      </c>
      <c r="AE107" s="26">
        <f t="shared" si="37"/>
        <v>97.787428128918194</v>
      </c>
      <c r="AG107" s="25">
        <v>74.126999999999995</v>
      </c>
      <c r="AH107" s="25">
        <v>21.396000000000001</v>
      </c>
      <c r="AI107" s="25">
        <v>0.86509999999999998</v>
      </c>
      <c r="AJ107" s="25">
        <v>7.22E-2</v>
      </c>
      <c r="AK107" s="25">
        <v>0.29720000000000002</v>
      </c>
      <c r="AL107" s="25">
        <v>43.817999999999998</v>
      </c>
      <c r="AM107" s="25">
        <v>2.9156</v>
      </c>
      <c r="AN107" s="25">
        <v>7.8789999999999996</v>
      </c>
      <c r="AO107" s="25">
        <v>10.14</v>
      </c>
      <c r="AP107" s="25">
        <v>11.042999999999999</v>
      </c>
      <c r="AQ107" s="25">
        <v>0.36959999999999998</v>
      </c>
      <c r="AR107" s="25">
        <v>5.7716000000000003</v>
      </c>
      <c r="AS107" s="25">
        <v>25.4574</v>
      </c>
      <c r="AU107" s="26">
        <v>39.975999999999999</v>
      </c>
      <c r="AV107" s="26">
        <v>7.8415999999999997</v>
      </c>
      <c r="AW107" s="26">
        <v>0.85429999999999995</v>
      </c>
      <c r="AX107" s="26">
        <v>4.3700000000000003E-2</v>
      </c>
      <c r="AY107" s="26">
        <v>0.24490000000000001</v>
      </c>
      <c r="AZ107" s="26">
        <v>30.896100000000001</v>
      </c>
      <c r="BA107" s="26">
        <v>0.96299999999999997</v>
      </c>
      <c r="BB107" s="26">
        <v>4.5138999999999996</v>
      </c>
      <c r="BC107" s="26">
        <v>2.4900000000000002</v>
      </c>
      <c r="BD107" s="26">
        <v>1.2887</v>
      </c>
      <c r="BE107" s="26">
        <v>5.5100000000000003E-2</v>
      </c>
      <c r="BF107" s="26">
        <v>0.52059999999999995</v>
      </c>
      <c r="BG107" s="26">
        <v>0.50919999999999999</v>
      </c>
      <c r="BI107" s="27">
        <f t="shared" si="61"/>
        <v>1.0664590634380628</v>
      </c>
      <c r="BJ107" s="27">
        <f t="shared" si="61"/>
        <v>1.191514448581922</v>
      </c>
      <c r="BK107" s="27">
        <f t="shared" si="61"/>
        <v>1.0546466112606814</v>
      </c>
      <c r="BL107" s="27">
        <f t="shared" si="60"/>
        <v>1.0033592677345538</v>
      </c>
      <c r="BM107" s="27">
        <f t="shared" si="60"/>
        <v>1.0211870151082072</v>
      </c>
      <c r="BN107" s="27">
        <f t="shared" si="60"/>
        <v>1.0607677829887914</v>
      </c>
      <c r="BO107" s="27">
        <f t="shared" si="60"/>
        <v>1.0284251401869158</v>
      </c>
      <c r="BP107" s="27">
        <f t="shared" si="60"/>
        <v>1.3166529342697002</v>
      </c>
      <c r="BQ107" s="27">
        <f t="shared" si="60"/>
        <v>0.97044915662650588</v>
      </c>
      <c r="BR107" s="27">
        <f t="shared" si="51"/>
        <v>1.3807095522619695</v>
      </c>
      <c r="BS107" s="27">
        <f t="shared" si="51"/>
        <v>0.96193901996370235</v>
      </c>
      <c r="BT107" s="27">
        <f t="shared" si="51"/>
        <v>0.92201306185170961</v>
      </c>
      <c r="BU107" s="27">
        <f t="shared" si="51"/>
        <v>0.97014925373134331</v>
      </c>
      <c r="BW107" s="19">
        <v>415632.9</v>
      </c>
      <c r="BX107" s="19">
        <v>82678.2</v>
      </c>
      <c r="BY107" s="19">
        <v>16475.7</v>
      </c>
      <c r="BZ107" s="19">
        <v>116.6</v>
      </c>
      <c r="CA107" s="19">
        <v>453</v>
      </c>
      <c r="CB107" s="19">
        <v>55183.199999999997</v>
      </c>
      <c r="CC107" s="19">
        <v>1425.7</v>
      </c>
      <c r="CD107" s="19">
        <v>35349.800000000003</v>
      </c>
      <c r="CE107" s="19">
        <v>57594.9</v>
      </c>
      <c r="CF107" s="19">
        <v>5529.6</v>
      </c>
      <c r="CG107" s="19">
        <v>1095.9000000000001</v>
      </c>
      <c r="CH107" s="19">
        <v>179.9</v>
      </c>
      <c r="CI107" s="19">
        <v>8977.2999999999993</v>
      </c>
      <c r="CK107" s="19">
        <f t="shared" si="55"/>
        <v>418977.34285714285</v>
      </c>
      <c r="CL107" s="19">
        <f t="shared" si="55"/>
        <v>84028.674509803925</v>
      </c>
      <c r="CM107" s="19">
        <f t="shared" si="55"/>
        <v>23102.02340425532</v>
      </c>
      <c r="CN107" s="19">
        <f t="shared" si="52"/>
        <v>428.05000000000007</v>
      </c>
      <c r="CO107" s="19">
        <f t="shared" si="52"/>
        <v>648.5936170212766</v>
      </c>
      <c r="CP107" s="19">
        <f t="shared" si="52"/>
        <v>55541.310526315785</v>
      </c>
      <c r="CQ107" s="19">
        <f t="shared" si="52"/>
        <v>1665.5500000000002</v>
      </c>
      <c r="CR107" s="19">
        <f t="shared" si="52"/>
        <v>36094.300000000003</v>
      </c>
      <c r="CS107" s="19">
        <f t="shared" si="52"/>
        <v>61573.9</v>
      </c>
      <c r="CT107" s="19">
        <f t="shared" si="52"/>
        <v>5874.35</v>
      </c>
      <c r="CU107" s="19">
        <f t="shared" si="62"/>
        <v>2809.0238095238096</v>
      </c>
      <c r="CV107" s="19">
        <f t="shared" si="62"/>
        <v>326.11111111111109</v>
      </c>
      <c r="CW107" s="19">
        <f t="shared" si="62"/>
        <v>10044.9</v>
      </c>
      <c r="CY107" s="19">
        <v>3984</v>
      </c>
      <c r="CZ107" s="19">
        <v>1562.3</v>
      </c>
      <c r="DA107" s="19">
        <v>7052</v>
      </c>
      <c r="DB107" s="19">
        <v>329.8</v>
      </c>
      <c r="DC107" s="19">
        <v>206.5</v>
      </c>
      <c r="DD107" s="19">
        <v>373.1</v>
      </c>
      <c r="DE107" s="19">
        <v>269.8</v>
      </c>
      <c r="DF107" s="19">
        <v>852.8</v>
      </c>
      <c r="DG107" s="19">
        <v>4177.2</v>
      </c>
      <c r="DH107" s="19">
        <v>399.7</v>
      </c>
      <c r="DI107" s="19">
        <v>1875.4</v>
      </c>
      <c r="DJ107" s="19">
        <v>166.6</v>
      </c>
      <c r="DK107" s="19">
        <v>1169.2</v>
      </c>
      <c r="DM107" s="19">
        <v>2491.6999999999998</v>
      </c>
      <c r="DN107" s="19">
        <v>1092.5999999999999</v>
      </c>
      <c r="DO107" s="19">
        <v>6142.6</v>
      </c>
      <c r="DP107" s="19">
        <v>293.10000000000002</v>
      </c>
      <c r="DQ107" s="19">
        <v>183.2</v>
      </c>
      <c r="DR107" s="19">
        <v>346.4</v>
      </c>
      <c r="DS107" s="19">
        <v>209.9</v>
      </c>
      <c r="DT107" s="19">
        <v>636.20000000000005</v>
      </c>
      <c r="DU107" s="19">
        <v>3780.8</v>
      </c>
      <c r="DV107" s="19">
        <v>289.8</v>
      </c>
      <c r="DW107" s="19">
        <v>1565.6</v>
      </c>
      <c r="DX107" s="19">
        <v>129.9</v>
      </c>
      <c r="DY107" s="19">
        <v>966</v>
      </c>
      <c r="EA107" s="19">
        <f t="shared" si="56"/>
        <v>3344.4428571428571</v>
      </c>
      <c r="EB107" s="19">
        <f t="shared" si="56"/>
        <v>1350.4745098039216</v>
      </c>
      <c r="EC107" s="19">
        <f t="shared" si="56"/>
        <v>6626.3234042553195</v>
      </c>
      <c r="ED107" s="19">
        <f t="shared" si="53"/>
        <v>311.45000000000005</v>
      </c>
      <c r="EE107" s="19">
        <f t="shared" si="53"/>
        <v>195.5936170212766</v>
      </c>
      <c r="EF107" s="19">
        <f t="shared" si="53"/>
        <v>358.11052631578946</v>
      </c>
      <c r="EG107" s="19">
        <f t="shared" si="53"/>
        <v>239.85000000000002</v>
      </c>
      <c r="EH107" s="19">
        <f t="shared" si="53"/>
        <v>744.5</v>
      </c>
      <c r="EI107" s="19">
        <f t="shared" si="53"/>
        <v>3979</v>
      </c>
      <c r="EJ107" s="19">
        <f t="shared" si="53"/>
        <v>344.75</v>
      </c>
      <c r="EK107" s="19">
        <f t="shared" si="63"/>
        <v>1713.1238095238095</v>
      </c>
      <c r="EL107" s="19">
        <f t="shared" si="63"/>
        <v>146.21111111111111</v>
      </c>
      <c r="EM107" s="19">
        <f t="shared" si="63"/>
        <v>1067.5999999999999</v>
      </c>
      <c r="EO107" s="26">
        <v>30.02</v>
      </c>
      <c r="EQ107" s="19">
        <v>10</v>
      </c>
      <c r="ER107" s="19">
        <v>30</v>
      </c>
      <c r="ES107" s="19">
        <v>20</v>
      </c>
      <c r="ET107" s="19">
        <v>50</v>
      </c>
      <c r="EU107" s="19">
        <v>30</v>
      </c>
      <c r="EV107" s="19">
        <v>30</v>
      </c>
      <c r="EW107" s="19">
        <v>30</v>
      </c>
      <c r="EX107" s="19">
        <v>30</v>
      </c>
      <c r="EY107" s="19">
        <v>20</v>
      </c>
      <c r="EZ107" s="19">
        <v>30</v>
      </c>
      <c r="FA107" s="19">
        <v>20</v>
      </c>
      <c r="FB107" s="19">
        <v>30</v>
      </c>
      <c r="FC107" s="19">
        <v>20</v>
      </c>
      <c r="FE107" s="25">
        <v>2.1</v>
      </c>
      <c r="FF107" s="25">
        <v>2.2999999999999998</v>
      </c>
      <c r="FG107" s="25">
        <v>2.2000000000000002</v>
      </c>
      <c r="FH107" s="25">
        <v>2.8</v>
      </c>
      <c r="FI107" s="25">
        <v>2.2000000000000002</v>
      </c>
      <c r="FJ107" s="25">
        <v>3.2</v>
      </c>
      <c r="FK107" s="25">
        <v>2.5</v>
      </c>
      <c r="FL107" s="25">
        <v>2.8</v>
      </c>
      <c r="FM107" s="25">
        <v>2.2000000000000002</v>
      </c>
      <c r="FN107" s="25">
        <v>2.8</v>
      </c>
      <c r="FO107" s="25">
        <v>2.2000000000000002</v>
      </c>
      <c r="FP107" s="25">
        <v>3.5</v>
      </c>
      <c r="FQ107" s="25">
        <v>2.2000000000000002</v>
      </c>
      <c r="FR107" s="25"/>
      <c r="FS107" s="25">
        <v>2.8</v>
      </c>
      <c r="FT107" s="25">
        <v>2.8</v>
      </c>
      <c r="FU107" s="25">
        <v>2.5</v>
      </c>
      <c r="FV107" s="25">
        <v>2.8</v>
      </c>
      <c r="FW107" s="25">
        <v>2.5</v>
      </c>
      <c r="FX107" s="25">
        <v>2.5</v>
      </c>
      <c r="FY107" s="25">
        <v>2.5</v>
      </c>
      <c r="FZ107" s="25">
        <v>2.8</v>
      </c>
      <c r="GA107" s="25">
        <v>2.2000000000000002</v>
      </c>
      <c r="GB107" s="25">
        <v>2.8</v>
      </c>
      <c r="GC107" s="25">
        <v>2</v>
      </c>
      <c r="GD107" s="25">
        <v>2.8</v>
      </c>
      <c r="GE107" s="25">
        <v>2.2000000000000002</v>
      </c>
      <c r="GG107" s="28">
        <v>560706</v>
      </c>
      <c r="GH107" s="28">
        <v>386426.8</v>
      </c>
      <c r="GI107" s="28">
        <v>1904278.9</v>
      </c>
      <c r="GJ107" s="28">
        <v>136666</v>
      </c>
      <c r="GK107" s="28">
        <v>151055.4</v>
      </c>
      <c r="GL107" s="28">
        <v>125939.4</v>
      </c>
      <c r="GM107" s="28">
        <v>48865.4</v>
      </c>
      <c r="GN107" s="28">
        <v>448639.5</v>
      </c>
      <c r="GO107" s="28">
        <v>568018.30000000005</v>
      </c>
      <c r="GP107" s="28">
        <v>50075.9</v>
      </c>
      <c r="GQ107" s="28">
        <v>296729</v>
      </c>
      <c r="GR107" s="28">
        <v>3095.5</v>
      </c>
      <c r="GS107" s="28">
        <v>35263.800000000003</v>
      </c>
      <c r="GU107" s="26">
        <v>25.21</v>
      </c>
      <c r="GV107" s="26">
        <v>19.399999999999999</v>
      </c>
      <c r="GW107" s="26">
        <v>59.19</v>
      </c>
      <c r="GX107" s="26">
        <v>41.39</v>
      </c>
      <c r="GY107" s="26">
        <v>56.02</v>
      </c>
      <c r="GZ107" s="26">
        <v>54.81</v>
      </c>
      <c r="HA107" s="26">
        <v>25.58</v>
      </c>
      <c r="HB107" s="26">
        <v>34.549999999999997</v>
      </c>
      <c r="HC107" s="26">
        <v>17.55</v>
      </c>
      <c r="HD107" s="26">
        <v>8.66</v>
      </c>
      <c r="HE107" s="26">
        <v>12.39</v>
      </c>
      <c r="HF107" s="26">
        <v>9.02</v>
      </c>
      <c r="HG107" s="26">
        <v>2</v>
      </c>
      <c r="HI107" s="27">
        <f t="shared" si="57"/>
        <v>2.1472105402708722E-2</v>
      </c>
      <c r="HJ107" s="27">
        <f t="shared" si="57"/>
        <v>9.8275956930155388E-3</v>
      </c>
      <c r="HK107" s="27">
        <f t="shared" si="57"/>
        <v>1.4610900091194715E-2</v>
      </c>
      <c r="HL107" s="27">
        <f t="shared" si="54"/>
        <v>1.8570837226858292E-2</v>
      </c>
      <c r="HM107" s="27">
        <f t="shared" si="54"/>
        <v>2.3678803491196089E-2</v>
      </c>
      <c r="HN107" s="27">
        <f t="shared" si="54"/>
        <v>3.9056860267815414E-2</v>
      </c>
      <c r="HO107" s="27">
        <f t="shared" si="54"/>
        <v>3.7274507094966498E-2</v>
      </c>
      <c r="HP107" s="27">
        <f t="shared" si="54"/>
        <v>1.2368712287838955E-2</v>
      </c>
      <c r="HQ107" s="27">
        <f t="shared" si="54"/>
        <v>1.0355962290700757E-2</v>
      </c>
      <c r="HR107" s="27">
        <f t="shared" si="54"/>
        <v>1.9820466715348893E-2</v>
      </c>
      <c r="HS107" s="27">
        <f t="shared" si="64"/>
        <v>9.102677188442659E-3</v>
      </c>
      <c r="HT107" s="27">
        <f t="shared" si="64"/>
        <v>0.14523566338832752</v>
      </c>
      <c r="HU107" s="27">
        <f t="shared" si="64"/>
        <v>9.8437286425839161E-3</v>
      </c>
      <c r="HW107" s="27">
        <f t="shared" si="38"/>
        <v>4.5935275088014767E-2</v>
      </c>
      <c r="HX107" s="27">
        <f t="shared" si="39"/>
        <v>1.8569242061952859E-2</v>
      </c>
      <c r="HY107" s="27">
        <f t="shared" si="40"/>
        <v>2.4378286802158384E-2</v>
      </c>
      <c r="HZ107" s="27">
        <f t="shared" si="41"/>
        <v>2.7143135690776081E-2</v>
      </c>
      <c r="IA107" s="27">
        <f t="shared" si="42"/>
        <v>3.4833887815898565E-2</v>
      </c>
      <c r="IB107" s="27">
        <f t="shared" si="43"/>
        <v>5.0246650734544533E-2</v>
      </c>
      <c r="IC107" s="27">
        <f t="shared" si="44"/>
        <v>4.8128843561020741E-2</v>
      </c>
      <c r="ID107" s="27">
        <f t="shared" si="45"/>
        <v>2.051103558692334E-2</v>
      </c>
      <c r="IE107" s="27">
        <f t="shared" si="46"/>
        <v>1.4490062437148499E-2</v>
      </c>
      <c r="IF107" s="27">
        <f t="shared" si="47"/>
        <v>2.6717394518288844E-2</v>
      </c>
      <c r="IG107" s="27">
        <f t="shared" si="48"/>
        <v>1.0965084941198026E-2</v>
      </c>
      <c r="IH107" s="27"/>
      <c r="II107" s="27"/>
      <c r="IK107" s="27">
        <f t="shared" si="59"/>
        <v>2.8536879492984555E-3</v>
      </c>
      <c r="IL107" s="27">
        <f t="shared" si="59"/>
        <v>3.7240793551567893E-3</v>
      </c>
      <c r="IM107" s="27">
        <f t="shared" si="59"/>
        <v>1.3505826370065581E-2</v>
      </c>
      <c r="IN107" s="27">
        <f t="shared" si="59"/>
        <v>0.19036197091437956</v>
      </c>
      <c r="IO107" s="27">
        <f t="shared" si="59"/>
        <v>6.758576234676944E-2</v>
      </c>
      <c r="IP107" s="27">
        <f t="shared" si="59"/>
        <v>4.51471981086125E-3</v>
      </c>
      <c r="IQ107" s="27">
        <f t="shared" si="59"/>
        <v>3.2262569976508004E-2</v>
      </c>
      <c r="IR107" s="27">
        <f t="shared" ref="IR107:IW165" si="66">SQRT((CR107/EX107+EH107/EX107)/($EO107/1000))/CD107</f>
        <v>5.7213669791782848E-3</v>
      </c>
      <c r="IS107" s="27">
        <f t="shared" si="58"/>
        <v>5.7370889614908813E-3</v>
      </c>
      <c r="IT107" s="27">
        <f t="shared" si="58"/>
        <v>1.5028100207386218E-2</v>
      </c>
      <c r="IU107" s="27">
        <f t="shared" si="58"/>
        <v>7.919196127335118E-2</v>
      </c>
      <c r="IV107" s="27">
        <f t="shared" si="58"/>
        <v>0.12729813907272097</v>
      </c>
      <c r="IW107" s="27">
        <f t="shared" si="58"/>
        <v>1.5154437003113971E-2</v>
      </c>
    </row>
    <row r="108" spans="1:257">
      <c r="A108" s="21">
        <v>106</v>
      </c>
      <c r="B108" s="19" t="s">
        <v>173</v>
      </c>
      <c r="C108" s="19">
        <v>13</v>
      </c>
      <c r="D108" s="19">
        <v>1</v>
      </c>
      <c r="E108" s="19">
        <v>30</v>
      </c>
      <c r="G108" s="23">
        <v>41218</v>
      </c>
      <c r="H108" s="24">
        <v>0.98398148148148146</v>
      </c>
      <c r="J108" s="25">
        <v>32.953000000000003</v>
      </c>
      <c r="K108" s="25">
        <v>-44.301000000000002</v>
      </c>
      <c r="L108" s="25">
        <v>10.454000000000001</v>
      </c>
      <c r="M108" s="26">
        <f t="shared" si="65"/>
        <v>303.74379527209044</v>
      </c>
      <c r="O108" s="26">
        <v>42.525800520000004</v>
      </c>
      <c r="P108" s="26">
        <v>9.1865545199999996</v>
      </c>
      <c r="Q108" s="26">
        <v>0.93769137999999996</v>
      </c>
      <c r="R108" s="26">
        <v>3.215432E-2</v>
      </c>
      <c r="S108" s="26">
        <v>0.26921312999999997</v>
      </c>
      <c r="T108" s="26">
        <v>33.266317000000001</v>
      </c>
      <c r="U108" s="26">
        <v>1.0988367299999999</v>
      </c>
      <c r="V108" s="26">
        <v>6.07424301</v>
      </c>
      <c r="W108" s="26">
        <v>2.1967439999999998</v>
      </c>
      <c r="X108" s="26">
        <v>1.77527649</v>
      </c>
      <c r="Y108" s="26">
        <v>4.9389009999999997E-2</v>
      </c>
      <c r="Z108" s="26">
        <v>0.627</v>
      </c>
      <c r="AA108" s="26">
        <v>0.501</v>
      </c>
      <c r="AB108" s="26">
        <f t="shared" si="49"/>
        <v>98.540220109999993</v>
      </c>
      <c r="AC108" s="26">
        <f t="shared" si="50"/>
        <v>0.26401233261748358</v>
      </c>
      <c r="AD108" s="26">
        <f t="shared" si="36"/>
        <v>0.11304620457391716</v>
      </c>
      <c r="AE108" s="26">
        <f t="shared" si="37"/>
        <v>98.16316157280859</v>
      </c>
      <c r="AG108" s="25">
        <v>73.891000000000005</v>
      </c>
      <c r="AH108" s="25">
        <v>20.988</v>
      </c>
      <c r="AI108" s="25">
        <v>0.90239999999999998</v>
      </c>
      <c r="AJ108" s="25">
        <v>5.2699999999999997E-2</v>
      </c>
      <c r="AK108" s="25">
        <v>0.32</v>
      </c>
      <c r="AL108" s="25">
        <v>44.529000000000003</v>
      </c>
      <c r="AM108" s="25">
        <v>3.2404999999999999</v>
      </c>
      <c r="AN108" s="25">
        <v>8.0350000000000001</v>
      </c>
      <c r="AO108" s="25">
        <v>9.2260000000000009</v>
      </c>
      <c r="AP108" s="25">
        <v>10.981</v>
      </c>
      <c r="AQ108" s="25">
        <v>0.3422</v>
      </c>
      <c r="AR108" s="25">
        <v>7.6051000000000002</v>
      </c>
      <c r="AS108" s="25">
        <v>25.812000000000001</v>
      </c>
      <c r="AU108" s="26">
        <v>39.848799999999997</v>
      </c>
      <c r="AV108" s="26">
        <v>7.6920999999999999</v>
      </c>
      <c r="AW108" s="26">
        <v>0.8911</v>
      </c>
      <c r="AX108" s="26">
        <v>3.1899999999999998E-2</v>
      </c>
      <c r="AY108" s="26">
        <v>0.26369999999999999</v>
      </c>
      <c r="AZ108" s="26">
        <v>31.397400000000001</v>
      </c>
      <c r="BA108" s="26">
        <v>1.0703</v>
      </c>
      <c r="BB108" s="26">
        <v>4.6032999999999999</v>
      </c>
      <c r="BC108" s="26">
        <v>2.2654999999999998</v>
      </c>
      <c r="BD108" s="26">
        <v>1.2815000000000001</v>
      </c>
      <c r="BE108" s="26">
        <v>5.11E-2</v>
      </c>
      <c r="BF108" s="26">
        <v>0.68600000000000005</v>
      </c>
      <c r="BG108" s="26">
        <v>0.51619999999999999</v>
      </c>
      <c r="BI108" s="27">
        <f t="shared" si="61"/>
        <v>1.0671789494288413</v>
      </c>
      <c r="BJ108" s="27">
        <f t="shared" si="61"/>
        <v>1.1942843332769983</v>
      </c>
      <c r="BK108" s="27">
        <f t="shared" si="61"/>
        <v>1.0522852429581415</v>
      </c>
      <c r="BL108" s="27">
        <f t="shared" si="60"/>
        <v>1.0079724137931034</v>
      </c>
      <c r="BM108" s="27">
        <f t="shared" si="60"/>
        <v>1.0209068259385665</v>
      </c>
      <c r="BN108" s="27">
        <f t="shared" si="60"/>
        <v>1.0595245784682807</v>
      </c>
      <c r="BO108" s="27">
        <f t="shared" si="60"/>
        <v>1.0266623656918621</v>
      </c>
      <c r="BP108" s="27">
        <f t="shared" si="60"/>
        <v>1.3195409836421699</v>
      </c>
      <c r="BQ108" s="27">
        <f t="shared" si="60"/>
        <v>0.96965084970205251</v>
      </c>
      <c r="BR108" s="27">
        <f t="shared" si="51"/>
        <v>1.3853113460788138</v>
      </c>
      <c r="BS108" s="27">
        <f t="shared" si="51"/>
        <v>0.96651682974559683</v>
      </c>
      <c r="BT108" s="27">
        <f t="shared" si="51"/>
        <v>0.9139941690962099</v>
      </c>
      <c r="BU108" s="27">
        <f t="shared" si="51"/>
        <v>0.97055404881828755</v>
      </c>
      <c r="BW108" s="19">
        <v>414310.40000000002</v>
      </c>
      <c r="BX108" s="19">
        <v>81105.899999999994</v>
      </c>
      <c r="BY108" s="19">
        <v>17185.2</v>
      </c>
      <c r="BZ108" s="19">
        <v>93.3</v>
      </c>
      <c r="CA108" s="19">
        <v>486.3</v>
      </c>
      <c r="CB108" s="19">
        <v>56079.3</v>
      </c>
      <c r="CC108" s="19">
        <v>1582.3</v>
      </c>
      <c r="CD108" s="19">
        <v>36049.300000000003</v>
      </c>
      <c r="CE108" s="19">
        <v>52408.4</v>
      </c>
      <c r="CF108" s="19">
        <v>5499.7</v>
      </c>
      <c r="CG108" s="19">
        <v>1016</v>
      </c>
      <c r="CH108" s="19">
        <v>236.5</v>
      </c>
      <c r="CI108" s="19">
        <v>9103.9</v>
      </c>
      <c r="CK108" s="19">
        <f t="shared" si="55"/>
        <v>417565.37142857147</v>
      </c>
      <c r="CL108" s="19">
        <f t="shared" si="55"/>
        <v>82506.825490196075</v>
      </c>
      <c r="CM108" s="19">
        <f t="shared" si="55"/>
        <v>23597.863829787235</v>
      </c>
      <c r="CN108" s="19">
        <f t="shared" si="52"/>
        <v>414.75000000000006</v>
      </c>
      <c r="CO108" s="19">
        <f t="shared" si="52"/>
        <v>706.83829787234049</v>
      </c>
      <c r="CP108" s="19">
        <f t="shared" si="52"/>
        <v>56431.775438596494</v>
      </c>
      <c r="CQ108" s="19">
        <f t="shared" si="52"/>
        <v>1820.5</v>
      </c>
      <c r="CR108" s="19">
        <f t="shared" si="52"/>
        <v>36730.5</v>
      </c>
      <c r="CS108" s="19">
        <f t="shared" si="52"/>
        <v>56120.950000000004</v>
      </c>
      <c r="CT108" s="19">
        <f t="shared" si="52"/>
        <v>5851.0999999999995</v>
      </c>
      <c r="CU108" s="19">
        <f t="shared" si="62"/>
        <v>2770.6904761904761</v>
      </c>
      <c r="CV108" s="19">
        <f t="shared" si="62"/>
        <v>375.28888888888889</v>
      </c>
      <c r="CW108" s="19">
        <f t="shared" si="62"/>
        <v>10226.449999999999</v>
      </c>
      <c r="CY108" s="19">
        <v>3837.4</v>
      </c>
      <c r="CZ108" s="19">
        <v>1708.9</v>
      </c>
      <c r="DA108" s="19">
        <v>6539</v>
      </c>
      <c r="DB108" s="19">
        <v>323.10000000000002</v>
      </c>
      <c r="DC108" s="19">
        <v>229.9</v>
      </c>
      <c r="DD108" s="19">
        <v>343.1</v>
      </c>
      <c r="DE108" s="19">
        <v>286.5</v>
      </c>
      <c r="DF108" s="19">
        <v>782.8</v>
      </c>
      <c r="DG108" s="19">
        <v>3917.4</v>
      </c>
      <c r="DH108" s="19">
        <v>399.7</v>
      </c>
      <c r="DI108" s="19">
        <v>1808.8</v>
      </c>
      <c r="DJ108" s="19">
        <v>149.9</v>
      </c>
      <c r="DK108" s="19">
        <v>1212.5</v>
      </c>
      <c r="DM108" s="19">
        <v>2478.4</v>
      </c>
      <c r="DN108" s="19">
        <v>1026</v>
      </c>
      <c r="DO108" s="19">
        <v>6269.1</v>
      </c>
      <c r="DP108" s="19">
        <v>319.8</v>
      </c>
      <c r="DQ108" s="19">
        <v>209.9</v>
      </c>
      <c r="DR108" s="19">
        <v>359.8</v>
      </c>
      <c r="DS108" s="19">
        <v>189.9</v>
      </c>
      <c r="DT108" s="19">
        <v>579.6</v>
      </c>
      <c r="DU108" s="19">
        <v>3507.7</v>
      </c>
      <c r="DV108" s="19">
        <v>303.10000000000002</v>
      </c>
      <c r="DW108" s="19">
        <v>1705.5</v>
      </c>
      <c r="DX108" s="19">
        <v>129.9</v>
      </c>
      <c r="DY108" s="19">
        <v>1032.5999999999999</v>
      </c>
      <c r="EA108" s="19">
        <f t="shared" si="56"/>
        <v>3254.9714285714285</v>
      </c>
      <c r="EB108" s="19">
        <f t="shared" si="56"/>
        <v>1400.9254901960785</v>
      </c>
      <c r="EC108" s="19">
        <f t="shared" si="56"/>
        <v>6412.6638297872341</v>
      </c>
      <c r="ED108" s="19">
        <f t="shared" si="53"/>
        <v>321.45000000000005</v>
      </c>
      <c r="EE108" s="19">
        <f t="shared" si="53"/>
        <v>220.53829787234042</v>
      </c>
      <c r="EF108" s="19">
        <f t="shared" si="53"/>
        <v>352.47543859649124</v>
      </c>
      <c r="EG108" s="19">
        <f t="shared" si="53"/>
        <v>238.2</v>
      </c>
      <c r="EH108" s="19">
        <f t="shared" si="53"/>
        <v>681.2</v>
      </c>
      <c r="EI108" s="19">
        <f t="shared" si="53"/>
        <v>3712.55</v>
      </c>
      <c r="EJ108" s="19">
        <f t="shared" si="53"/>
        <v>351.4</v>
      </c>
      <c r="EK108" s="19">
        <f t="shared" si="63"/>
        <v>1754.6904761904761</v>
      </c>
      <c r="EL108" s="19">
        <f t="shared" si="63"/>
        <v>138.78888888888889</v>
      </c>
      <c r="EM108" s="19">
        <f t="shared" si="63"/>
        <v>1122.55</v>
      </c>
      <c r="EO108" s="26">
        <v>30.02</v>
      </c>
      <c r="EQ108" s="19">
        <v>10</v>
      </c>
      <c r="ER108" s="19">
        <v>30</v>
      </c>
      <c r="ES108" s="19">
        <v>20</v>
      </c>
      <c r="ET108" s="19">
        <v>50</v>
      </c>
      <c r="EU108" s="19">
        <v>30</v>
      </c>
      <c r="EV108" s="19">
        <v>30</v>
      </c>
      <c r="EW108" s="19">
        <v>30</v>
      </c>
      <c r="EX108" s="19">
        <v>30</v>
      </c>
      <c r="EY108" s="19">
        <v>20</v>
      </c>
      <c r="EZ108" s="19">
        <v>30</v>
      </c>
      <c r="FA108" s="19">
        <v>20</v>
      </c>
      <c r="FB108" s="19">
        <v>30</v>
      </c>
      <c r="FC108" s="19">
        <v>20</v>
      </c>
      <c r="FE108" s="25">
        <v>2.1</v>
      </c>
      <c r="FF108" s="25">
        <v>2.2999999999999998</v>
      </c>
      <c r="FG108" s="25">
        <v>2.2000000000000002</v>
      </c>
      <c r="FH108" s="25">
        <v>2.8</v>
      </c>
      <c r="FI108" s="25">
        <v>2.2000000000000002</v>
      </c>
      <c r="FJ108" s="25">
        <v>3.2</v>
      </c>
      <c r="FK108" s="25">
        <v>2.5</v>
      </c>
      <c r="FL108" s="25">
        <v>2.8</v>
      </c>
      <c r="FM108" s="25">
        <v>2.2000000000000002</v>
      </c>
      <c r="FN108" s="25">
        <v>2.8</v>
      </c>
      <c r="FO108" s="25">
        <v>2.2000000000000002</v>
      </c>
      <c r="FP108" s="25">
        <v>3.5</v>
      </c>
      <c r="FQ108" s="25">
        <v>2.2000000000000002</v>
      </c>
      <c r="FR108" s="25"/>
      <c r="FS108" s="25">
        <v>2.8</v>
      </c>
      <c r="FT108" s="25">
        <v>2.8</v>
      </c>
      <c r="FU108" s="25">
        <v>2.5</v>
      </c>
      <c r="FV108" s="25">
        <v>2.8</v>
      </c>
      <c r="FW108" s="25">
        <v>2.5</v>
      </c>
      <c r="FX108" s="25">
        <v>2.5</v>
      </c>
      <c r="FY108" s="25">
        <v>2.5</v>
      </c>
      <c r="FZ108" s="25">
        <v>2.8</v>
      </c>
      <c r="GA108" s="25">
        <v>2.2000000000000002</v>
      </c>
      <c r="GB108" s="25">
        <v>2.8</v>
      </c>
      <c r="GC108" s="25">
        <v>2</v>
      </c>
      <c r="GD108" s="25">
        <v>2.8</v>
      </c>
      <c r="GE108" s="25">
        <v>2.2000000000000002</v>
      </c>
      <c r="GG108" s="28">
        <v>560706</v>
      </c>
      <c r="GH108" s="28">
        <v>386426.8</v>
      </c>
      <c r="GI108" s="28">
        <v>1904278.9</v>
      </c>
      <c r="GJ108" s="28">
        <v>136666</v>
      </c>
      <c r="GK108" s="28">
        <v>151055.4</v>
      </c>
      <c r="GL108" s="28">
        <v>125939.4</v>
      </c>
      <c r="GM108" s="28">
        <v>48865.4</v>
      </c>
      <c r="GN108" s="28">
        <v>448639.5</v>
      </c>
      <c r="GO108" s="28">
        <v>568018.30000000005</v>
      </c>
      <c r="GP108" s="28">
        <v>50075.9</v>
      </c>
      <c r="GQ108" s="28">
        <v>296729</v>
      </c>
      <c r="GR108" s="28">
        <v>3095.5</v>
      </c>
      <c r="GS108" s="28">
        <v>35263.800000000003</v>
      </c>
      <c r="GU108" s="26">
        <v>25.21</v>
      </c>
      <c r="GV108" s="26">
        <v>19.399999999999999</v>
      </c>
      <c r="GW108" s="26">
        <v>59.19</v>
      </c>
      <c r="GX108" s="26">
        <v>41.39</v>
      </c>
      <c r="GY108" s="26">
        <v>56.02</v>
      </c>
      <c r="GZ108" s="26">
        <v>54.81</v>
      </c>
      <c r="HA108" s="26">
        <v>25.58</v>
      </c>
      <c r="HB108" s="26">
        <v>34.549999999999997</v>
      </c>
      <c r="HC108" s="26">
        <v>17.55</v>
      </c>
      <c r="HD108" s="26">
        <v>8.66</v>
      </c>
      <c r="HE108" s="26">
        <v>12.39</v>
      </c>
      <c r="HF108" s="26">
        <v>9.02</v>
      </c>
      <c r="HG108" s="26">
        <v>2</v>
      </c>
      <c r="HI108" s="27">
        <f t="shared" si="57"/>
        <v>2.1197243623041262E-2</v>
      </c>
      <c r="HJ108" s="27">
        <f t="shared" si="57"/>
        <v>1.0032750833787154E-2</v>
      </c>
      <c r="HK108" s="27">
        <f t="shared" si="57"/>
        <v>1.4341230371177849E-2</v>
      </c>
      <c r="HL108" s="27">
        <f t="shared" si="54"/>
        <v>1.8953359965790222E-2</v>
      </c>
      <c r="HM108" s="27">
        <f t="shared" si="54"/>
        <v>2.5136525508681697E-2</v>
      </c>
      <c r="HN108" s="27">
        <f t="shared" si="54"/>
        <v>3.870293753157153E-2</v>
      </c>
      <c r="HO108" s="27">
        <f t="shared" si="54"/>
        <v>3.7082404266945569E-2</v>
      </c>
      <c r="HP108" s="27">
        <f t="shared" si="54"/>
        <v>1.1857169499030245E-2</v>
      </c>
      <c r="HQ108" s="27">
        <f t="shared" si="54"/>
        <v>9.9949871912285819E-3</v>
      </c>
      <c r="HR108" s="27">
        <f t="shared" si="54"/>
        <v>2.0077409620006252E-2</v>
      </c>
      <c r="HS108" s="27">
        <f t="shared" si="64"/>
        <v>9.2562889704611278E-3</v>
      </c>
      <c r="HT108" s="27">
        <f t="shared" si="64"/>
        <v>0.14027064210087115</v>
      </c>
      <c r="HU108" s="27">
        <f t="shared" si="64"/>
        <v>1.0098093078765871E-2</v>
      </c>
      <c r="HW108" s="27">
        <f t="shared" si="38"/>
        <v>4.5347263282772172E-2</v>
      </c>
      <c r="HX108" s="27">
        <f t="shared" si="39"/>
        <v>1.8956882700440828E-2</v>
      </c>
      <c r="HY108" s="27">
        <f t="shared" si="40"/>
        <v>2.3928342874310241E-2</v>
      </c>
      <c r="HZ108" s="27">
        <f t="shared" si="41"/>
        <v>2.7702230925998987E-2</v>
      </c>
      <c r="IA108" s="27">
        <f t="shared" si="42"/>
        <v>3.6978342675821646E-2</v>
      </c>
      <c r="IB108" s="27">
        <f t="shared" si="43"/>
        <v>4.979132913436677E-2</v>
      </c>
      <c r="IC108" s="27">
        <f t="shared" si="44"/>
        <v>4.7880800389480116E-2</v>
      </c>
      <c r="ID108" s="27">
        <f t="shared" si="45"/>
        <v>1.9662744180241856E-2</v>
      </c>
      <c r="IE108" s="27">
        <f t="shared" si="46"/>
        <v>1.3984986077967032E-2</v>
      </c>
      <c r="IF108" s="27">
        <f t="shared" si="47"/>
        <v>2.7063745845479825E-2</v>
      </c>
      <c r="IG108" s="27">
        <f t="shared" si="48"/>
        <v>1.1150125693817474E-2</v>
      </c>
      <c r="IH108" s="27"/>
      <c r="II108" s="27"/>
      <c r="IK108" s="27">
        <f t="shared" ref="IK108:IQ144" si="67">SQRT((CK108/EQ108+EA108/EQ108)/($EO108/1000))/BW108</f>
        <v>2.8577036130386642E-3</v>
      </c>
      <c r="IL108" s="27">
        <f t="shared" si="67"/>
        <v>3.763419415936151E-3</v>
      </c>
      <c r="IM108" s="27">
        <f t="shared" si="67"/>
        <v>1.3009538274605124E-2</v>
      </c>
      <c r="IN108" s="27">
        <f t="shared" si="67"/>
        <v>0.2373700474936534</v>
      </c>
      <c r="IO108" s="27">
        <f t="shared" si="67"/>
        <v>6.5986914996335674E-2</v>
      </c>
      <c r="IP108" s="27">
        <f t="shared" si="67"/>
        <v>4.4776010431409512E-3</v>
      </c>
      <c r="IQ108" s="27">
        <f t="shared" si="67"/>
        <v>3.0216331251121741E-2</v>
      </c>
      <c r="IR108" s="27">
        <f t="shared" si="66"/>
        <v>5.6538061535110441E-3</v>
      </c>
      <c r="IS108" s="27">
        <f t="shared" si="58"/>
        <v>6.0235283824408691E-3</v>
      </c>
      <c r="IT108" s="27">
        <f t="shared" si="58"/>
        <v>1.5089623890425992E-2</v>
      </c>
      <c r="IU108" s="27">
        <f t="shared" si="58"/>
        <v>8.5450286375427301E-2</v>
      </c>
      <c r="IV108" s="27">
        <f t="shared" si="58"/>
        <v>0.10102231094866927</v>
      </c>
      <c r="IW108" s="27">
        <f t="shared" si="58"/>
        <v>1.510187869729482E-2</v>
      </c>
    </row>
    <row r="109" spans="1:257">
      <c r="A109" s="21">
        <v>107</v>
      </c>
      <c r="B109" s="19" t="s">
        <v>173</v>
      </c>
      <c r="C109" s="19">
        <v>13</v>
      </c>
      <c r="D109" s="19">
        <v>1</v>
      </c>
      <c r="E109" s="19">
        <v>31</v>
      </c>
      <c r="G109" s="23">
        <v>41218</v>
      </c>
      <c r="H109" s="24">
        <v>0.98702546296296301</v>
      </c>
      <c r="J109" s="25">
        <v>32.96</v>
      </c>
      <c r="K109" s="25">
        <v>-44.293999999999997</v>
      </c>
      <c r="L109" s="25">
        <v>10.454000000000001</v>
      </c>
      <c r="M109" s="26">
        <f t="shared" si="65"/>
        <v>313.64329020870417</v>
      </c>
      <c r="O109" s="26">
        <v>42.581423359999995</v>
      </c>
      <c r="P109" s="26">
        <v>9.2866958999999998</v>
      </c>
      <c r="Q109" s="26">
        <v>0.93935986999999987</v>
      </c>
      <c r="R109" s="26">
        <v>4.3846799999999998E-2</v>
      </c>
      <c r="S109" s="26">
        <v>0.25008869999999994</v>
      </c>
      <c r="T109" s="26">
        <v>33.302338999999996</v>
      </c>
      <c r="U109" s="26">
        <v>1.0794682799999999</v>
      </c>
      <c r="V109" s="26">
        <v>6.0278114499999997</v>
      </c>
      <c r="W109" s="26">
        <v>2.3114783999999999</v>
      </c>
      <c r="X109" s="26">
        <v>1.76853664</v>
      </c>
      <c r="Y109" s="26">
        <v>5.0593619999999999E-2</v>
      </c>
      <c r="Z109" s="26">
        <v>0.49100000000000005</v>
      </c>
      <c r="AA109" s="26">
        <v>0.48700000000000004</v>
      </c>
      <c r="AB109" s="26">
        <f t="shared" si="49"/>
        <v>98.619642019999972</v>
      </c>
      <c r="AC109" s="26">
        <f t="shared" si="50"/>
        <v>0.20674649970523834</v>
      </c>
      <c r="AD109" s="26">
        <f t="shared" si="36"/>
        <v>0.10988722879740052</v>
      </c>
      <c r="AE109" s="26">
        <f t="shared" si="37"/>
        <v>98.303008291497335</v>
      </c>
      <c r="AG109" s="25">
        <v>73.988</v>
      </c>
      <c r="AH109" s="25">
        <v>21.23</v>
      </c>
      <c r="AI109" s="25">
        <v>0.90280000000000005</v>
      </c>
      <c r="AJ109" s="25">
        <v>7.17E-2</v>
      </c>
      <c r="AK109" s="25">
        <v>0.29699999999999999</v>
      </c>
      <c r="AL109" s="25">
        <v>44.579000000000001</v>
      </c>
      <c r="AM109" s="25">
        <v>3.1827000000000001</v>
      </c>
      <c r="AN109" s="25">
        <v>7.9770000000000003</v>
      </c>
      <c r="AO109" s="25">
        <v>9.7100000000000009</v>
      </c>
      <c r="AP109" s="25">
        <v>10.951000000000001</v>
      </c>
      <c r="AQ109" s="25">
        <v>0.35389999999999999</v>
      </c>
      <c r="AR109" s="25">
        <v>5.9409999999999998</v>
      </c>
      <c r="AS109" s="25">
        <v>25.0901</v>
      </c>
      <c r="AU109" s="26">
        <v>39.9011</v>
      </c>
      <c r="AV109" s="26">
        <v>7.7808000000000002</v>
      </c>
      <c r="AW109" s="26">
        <v>0.89149999999999996</v>
      </c>
      <c r="AX109" s="26">
        <v>4.3400000000000001E-2</v>
      </c>
      <c r="AY109" s="26">
        <v>0.2447</v>
      </c>
      <c r="AZ109" s="26">
        <v>31.432600000000001</v>
      </c>
      <c r="BA109" s="26">
        <v>1.0511999999999999</v>
      </c>
      <c r="BB109" s="26">
        <v>4.57</v>
      </c>
      <c r="BC109" s="26">
        <v>2.3843999999999999</v>
      </c>
      <c r="BD109" s="26">
        <v>1.278</v>
      </c>
      <c r="BE109" s="26">
        <v>5.28E-2</v>
      </c>
      <c r="BF109" s="26">
        <v>0.53590000000000004</v>
      </c>
      <c r="BG109" s="26">
        <v>0.50180000000000002</v>
      </c>
      <c r="BI109" s="27">
        <f t="shared" si="61"/>
        <v>1.0671741721406176</v>
      </c>
      <c r="BJ109" s="27">
        <f t="shared" si="61"/>
        <v>1.1935399830351634</v>
      </c>
      <c r="BK109" s="27">
        <f t="shared" si="61"/>
        <v>1.0536846550757151</v>
      </c>
      <c r="BL109" s="27">
        <f t="shared" si="60"/>
        <v>1.010294930875576</v>
      </c>
      <c r="BM109" s="27">
        <f t="shared" si="60"/>
        <v>1.0220216591744991</v>
      </c>
      <c r="BN109" s="27">
        <f t="shared" si="60"/>
        <v>1.0594840706782129</v>
      </c>
      <c r="BO109" s="27">
        <f t="shared" si="60"/>
        <v>1.0268914383561645</v>
      </c>
      <c r="BP109" s="27">
        <f t="shared" si="60"/>
        <v>1.318995940919037</v>
      </c>
      <c r="BQ109" s="27">
        <f t="shared" si="60"/>
        <v>0.96941721187720187</v>
      </c>
      <c r="BR109" s="27">
        <f t="shared" si="51"/>
        <v>1.3838314866979655</v>
      </c>
      <c r="BS109" s="27">
        <f t="shared" si="51"/>
        <v>0.95821250000000002</v>
      </c>
      <c r="BT109" s="27">
        <f t="shared" si="51"/>
        <v>0.91621571188654605</v>
      </c>
      <c r="BU109" s="27">
        <f t="shared" si="51"/>
        <v>0.97050617776006376</v>
      </c>
      <c r="BW109" s="19">
        <v>414855.1</v>
      </c>
      <c r="BX109" s="19">
        <v>82038</v>
      </c>
      <c r="BY109" s="19">
        <v>17192.8</v>
      </c>
      <c r="BZ109" s="19">
        <v>116.6</v>
      </c>
      <c r="CA109" s="19">
        <v>452.9</v>
      </c>
      <c r="CB109" s="19">
        <v>56143.9</v>
      </c>
      <c r="CC109" s="19">
        <v>1555.1</v>
      </c>
      <c r="CD109" s="19">
        <v>35787.5</v>
      </c>
      <c r="CE109" s="19">
        <v>55154.8</v>
      </c>
      <c r="CF109" s="19">
        <v>5484.5</v>
      </c>
      <c r="CG109" s="19">
        <v>1048.9000000000001</v>
      </c>
      <c r="CH109" s="19">
        <v>183.1</v>
      </c>
      <c r="CI109" s="19">
        <v>8847.7999999999993</v>
      </c>
      <c r="CK109" s="19">
        <f t="shared" si="55"/>
        <v>418082.3571428571</v>
      </c>
      <c r="CL109" s="19">
        <f t="shared" si="55"/>
        <v>83310.160784313732</v>
      </c>
      <c r="CM109" s="19">
        <f t="shared" si="55"/>
        <v>23535.306382978721</v>
      </c>
      <c r="CN109" s="19">
        <f t="shared" si="52"/>
        <v>427.95000000000005</v>
      </c>
      <c r="CO109" s="19">
        <f t="shared" si="52"/>
        <v>681.74680851063829</v>
      </c>
      <c r="CP109" s="19">
        <f t="shared" si="52"/>
        <v>56508.971929824562</v>
      </c>
      <c r="CQ109" s="19">
        <f t="shared" si="52"/>
        <v>1784.85</v>
      </c>
      <c r="CR109" s="19">
        <f t="shared" si="52"/>
        <v>36463.5</v>
      </c>
      <c r="CS109" s="19">
        <f t="shared" si="52"/>
        <v>58947.700000000004</v>
      </c>
      <c r="CT109" s="19">
        <f t="shared" si="52"/>
        <v>5819.2</v>
      </c>
      <c r="CU109" s="19">
        <f t="shared" si="62"/>
        <v>2764.6333333333332</v>
      </c>
      <c r="CV109" s="19">
        <f t="shared" si="62"/>
        <v>318.9111111111111</v>
      </c>
      <c r="CW109" s="19">
        <f t="shared" si="62"/>
        <v>10033.299999999999</v>
      </c>
      <c r="CY109" s="19">
        <v>3749.6</v>
      </c>
      <c r="CZ109" s="19">
        <v>1471.9</v>
      </c>
      <c r="DA109" s="19">
        <v>6716.6</v>
      </c>
      <c r="DB109" s="19">
        <v>349.6</v>
      </c>
      <c r="DC109" s="19">
        <v>239.8</v>
      </c>
      <c r="DD109" s="19">
        <v>376.3</v>
      </c>
      <c r="DE109" s="19">
        <v>236.4</v>
      </c>
      <c r="DF109" s="19">
        <v>769.2</v>
      </c>
      <c r="DG109" s="19">
        <v>4026</v>
      </c>
      <c r="DH109" s="19">
        <v>396.3</v>
      </c>
      <c r="DI109" s="19">
        <v>1844.8</v>
      </c>
      <c r="DJ109" s="19">
        <v>143.19999999999999</v>
      </c>
      <c r="DK109" s="19">
        <v>1262.0999999999999</v>
      </c>
      <c r="DM109" s="19">
        <v>2530.8000000000002</v>
      </c>
      <c r="DN109" s="19">
        <v>1029</v>
      </c>
      <c r="DO109" s="19">
        <v>5917.4</v>
      </c>
      <c r="DP109" s="19">
        <v>273.10000000000002</v>
      </c>
      <c r="DQ109" s="19">
        <v>216.4</v>
      </c>
      <c r="DR109" s="19">
        <v>356.3</v>
      </c>
      <c r="DS109" s="19">
        <v>223.1</v>
      </c>
      <c r="DT109" s="19">
        <v>582.79999999999995</v>
      </c>
      <c r="DU109" s="19">
        <v>3559.8</v>
      </c>
      <c r="DV109" s="19">
        <v>273.10000000000002</v>
      </c>
      <c r="DW109" s="19">
        <v>1598.4</v>
      </c>
      <c r="DX109" s="19">
        <v>129.9</v>
      </c>
      <c r="DY109" s="19">
        <v>1108.9000000000001</v>
      </c>
      <c r="EA109" s="19">
        <f t="shared" si="56"/>
        <v>3227.2571428571428</v>
      </c>
      <c r="EB109" s="19">
        <f t="shared" si="56"/>
        <v>1272.1607843137256</v>
      </c>
      <c r="EC109" s="19">
        <f t="shared" si="56"/>
        <v>6342.5063829787232</v>
      </c>
      <c r="ED109" s="19">
        <f t="shared" si="53"/>
        <v>311.35000000000002</v>
      </c>
      <c r="EE109" s="19">
        <f t="shared" si="53"/>
        <v>228.84680851063831</v>
      </c>
      <c r="EF109" s="19">
        <f t="shared" si="53"/>
        <v>365.07192982456144</v>
      </c>
      <c r="EG109" s="19">
        <f t="shared" si="53"/>
        <v>229.75</v>
      </c>
      <c r="EH109" s="19">
        <f t="shared" si="53"/>
        <v>676</v>
      </c>
      <c r="EI109" s="19">
        <f t="shared" si="53"/>
        <v>3792.9</v>
      </c>
      <c r="EJ109" s="19">
        <f t="shared" si="53"/>
        <v>334.70000000000005</v>
      </c>
      <c r="EK109" s="19">
        <f t="shared" si="63"/>
        <v>1715.7333333333333</v>
      </c>
      <c r="EL109" s="19">
        <f t="shared" si="63"/>
        <v>135.8111111111111</v>
      </c>
      <c r="EM109" s="19">
        <f t="shared" si="63"/>
        <v>1185.5</v>
      </c>
      <c r="EO109" s="26">
        <v>30.03</v>
      </c>
      <c r="EQ109" s="19">
        <v>10</v>
      </c>
      <c r="ER109" s="19">
        <v>30</v>
      </c>
      <c r="ES109" s="19">
        <v>20</v>
      </c>
      <c r="ET109" s="19">
        <v>50</v>
      </c>
      <c r="EU109" s="19">
        <v>30</v>
      </c>
      <c r="EV109" s="19">
        <v>30</v>
      </c>
      <c r="EW109" s="19">
        <v>30</v>
      </c>
      <c r="EX109" s="19">
        <v>30</v>
      </c>
      <c r="EY109" s="19">
        <v>20</v>
      </c>
      <c r="EZ109" s="19">
        <v>30</v>
      </c>
      <c r="FA109" s="19">
        <v>20</v>
      </c>
      <c r="FB109" s="19">
        <v>30</v>
      </c>
      <c r="FC109" s="19">
        <v>20</v>
      </c>
      <c r="FE109" s="25">
        <v>2.1</v>
      </c>
      <c r="FF109" s="25">
        <v>2.2999999999999998</v>
      </c>
      <c r="FG109" s="25">
        <v>2.2000000000000002</v>
      </c>
      <c r="FH109" s="25">
        <v>2.8</v>
      </c>
      <c r="FI109" s="25">
        <v>2.2000000000000002</v>
      </c>
      <c r="FJ109" s="25">
        <v>3.2</v>
      </c>
      <c r="FK109" s="25">
        <v>2.5</v>
      </c>
      <c r="FL109" s="25">
        <v>2.8</v>
      </c>
      <c r="FM109" s="25">
        <v>2.2000000000000002</v>
      </c>
      <c r="FN109" s="25">
        <v>2.8</v>
      </c>
      <c r="FO109" s="25">
        <v>2.2000000000000002</v>
      </c>
      <c r="FP109" s="25">
        <v>3.5</v>
      </c>
      <c r="FQ109" s="25">
        <v>2.2000000000000002</v>
      </c>
      <c r="FR109" s="25"/>
      <c r="FS109" s="25">
        <v>2.8</v>
      </c>
      <c r="FT109" s="25">
        <v>2.8</v>
      </c>
      <c r="FU109" s="25">
        <v>2.5</v>
      </c>
      <c r="FV109" s="25">
        <v>2.8</v>
      </c>
      <c r="FW109" s="25">
        <v>2.5</v>
      </c>
      <c r="FX109" s="25">
        <v>2.5</v>
      </c>
      <c r="FY109" s="25">
        <v>2.5</v>
      </c>
      <c r="FZ109" s="25">
        <v>2.8</v>
      </c>
      <c r="GA109" s="25">
        <v>2.2000000000000002</v>
      </c>
      <c r="GB109" s="25">
        <v>2.8</v>
      </c>
      <c r="GC109" s="25">
        <v>2</v>
      </c>
      <c r="GD109" s="25">
        <v>2.8</v>
      </c>
      <c r="GE109" s="25">
        <v>2.2000000000000002</v>
      </c>
      <c r="GG109" s="28">
        <v>560706</v>
      </c>
      <c r="GH109" s="28">
        <v>386426.8</v>
      </c>
      <c r="GI109" s="28">
        <v>1904278.9</v>
      </c>
      <c r="GJ109" s="28">
        <v>136666</v>
      </c>
      <c r="GK109" s="28">
        <v>151055.4</v>
      </c>
      <c r="GL109" s="28">
        <v>125939.4</v>
      </c>
      <c r="GM109" s="28">
        <v>48865.4</v>
      </c>
      <c r="GN109" s="28">
        <v>448639.5</v>
      </c>
      <c r="GO109" s="28">
        <v>568018.30000000005</v>
      </c>
      <c r="GP109" s="28">
        <v>50075.9</v>
      </c>
      <c r="GQ109" s="28">
        <v>296729</v>
      </c>
      <c r="GR109" s="28">
        <v>3095.5</v>
      </c>
      <c r="GS109" s="28">
        <v>35263.800000000003</v>
      </c>
      <c r="GU109" s="26">
        <v>25.21</v>
      </c>
      <c r="GV109" s="26">
        <v>19.399999999999999</v>
      </c>
      <c r="GW109" s="26">
        <v>59.19</v>
      </c>
      <c r="GX109" s="26">
        <v>41.39</v>
      </c>
      <c r="GY109" s="26">
        <v>56.02</v>
      </c>
      <c r="GZ109" s="26">
        <v>54.81</v>
      </c>
      <c r="HA109" s="26">
        <v>25.58</v>
      </c>
      <c r="HB109" s="26">
        <v>34.549999999999997</v>
      </c>
      <c r="HC109" s="26">
        <v>17.55</v>
      </c>
      <c r="HD109" s="26">
        <v>8.66</v>
      </c>
      <c r="HE109" s="26">
        <v>12.39</v>
      </c>
      <c r="HF109" s="26">
        <v>9.02</v>
      </c>
      <c r="HG109" s="26">
        <v>2</v>
      </c>
      <c r="HI109" s="27">
        <f t="shared" si="57"/>
        <v>2.1103200245227365E-2</v>
      </c>
      <c r="HJ109" s="27">
        <f t="shared" si="57"/>
        <v>9.5530142293113966E-3</v>
      </c>
      <c r="HK109" s="27">
        <f t="shared" si="57"/>
        <v>1.4279154253310155E-2</v>
      </c>
      <c r="HL109" s="27">
        <f t="shared" si="54"/>
        <v>1.8693091688301716E-2</v>
      </c>
      <c r="HM109" s="27">
        <f t="shared" si="54"/>
        <v>2.5629335018399101E-2</v>
      </c>
      <c r="HN109" s="27">
        <f t="shared" si="54"/>
        <v>3.9380370115880282E-2</v>
      </c>
      <c r="HO109" s="27">
        <f t="shared" si="54"/>
        <v>3.6420787675619737E-2</v>
      </c>
      <c r="HP109" s="27">
        <f t="shared" si="54"/>
        <v>1.1804981474660036E-2</v>
      </c>
      <c r="HQ109" s="27">
        <f t="shared" si="54"/>
        <v>1.0098451972137793E-2</v>
      </c>
      <c r="HR109" s="27">
        <f t="shared" si="54"/>
        <v>1.9570330130499768E-2</v>
      </c>
      <c r="HS109" s="27">
        <f t="shared" si="64"/>
        <v>9.0728060789855049E-3</v>
      </c>
      <c r="HT109" s="27">
        <f t="shared" si="64"/>
        <v>0.13907179961006</v>
      </c>
      <c r="HU109" s="27">
        <f t="shared" si="64"/>
        <v>1.0375130258970742E-2</v>
      </c>
      <c r="HW109" s="27">
        <f t="shared" si="38"/>
        <v>4.5146076284614901E-2</v>
      </c>
      <c r="HX109" s="27">
        <f t="shared" si="39"/>
        <v>1.8050420386283884E-2</v>
      </c>
      <c r="HY109" s="27">
        <f t="shared" si="40"/>
        <v>2.3824768871647993E-2</v>
      </c>
      <c r="HZ109" s="27">
        <f t="shared" si="41"/>
        <v>2.732182281162179E-2</v>
      </c>
      <c r="IA109" s="27">
        <f t="shared" si="42"/>
        <v>3.7703314745566922E-2</v>
      </c>
      <c r="IB109" s="27">
        <f t="shared" si="43"/>
        <v>5.0662846154079982E-2</v>
      </c>
      <c r="IC109" s="27">
        <f t="shared" si="44"/>
        <v>4.7026521046760202E-2</v>
      </c>
      <c r="ID109" s="27">
        <f t="shared" si="45"/>
        <v>1.9576200779428739E-2</v>
      </c>
      <c r="IE109" s="27">
        <f t="shared" si="46"/>
        <v>1.41297539994152E-2</v>
      </c>
      <c r="IF109" s="27">
        <f t="shared" si="47"/>
        <v>2.6380217906009768E-2</v>
      </c>
      <c r="IG109" s="27">
        <f t="shared" si="48"/>
        <v>1.0929102202745938E-2</v>
      </c>
      <c r="IH109" s="27"/>
      <c r="II109" s="27"/>
      <c r="IK109" s="27">
        <f t="shared" si="67"/>
        <v>2.8551345889221784E-3</v>
      </c>
      <c r="IL109" s="27">
        <f t="shared" si="67"/>
        <v>3.7349641962626206E-3</v>
      </c>
      <c r="IM109" s="27">
        <f t="shared" si="67"/>
        <v>1.2972841906543532E-2</v>
      </c>
      <c r="IN109" s="27">
        <f t="shared" si="67"/>
        <v>0.19030453353751145</v>
      </c>
      <c r="IO109" s="27">
        <f t="shared" si="67"/>
        <v>7.0197506657397116E-2</v>
      </c>
      <c r="IP109" s="27">
        <f t="shared" si="67"/>
        <v>4.4752384820445313E-3</v>
      </c>
      <c r="IQ109" s="27">
        <f t="shared" si="67"/>
        <v>3.0408696213864526E-2</v>
      </c>
      <c r="IR109" s="27">
        <f t="shared" si="66"/>
        <v>5.6734648931161024E-3</v>
      </c>
      <c r="IS109" s="27">
        <f t="shared" si="58"/>
        <v>5.8600099816116212E-3</v>
      </c>
      <c r="IT109" s="27">
        <f t="shared" si="58"/>
        <v>1.5069536095768931E-2</v>
      </c>
      <c r="IU109" s="27">
        <f t="shared" si="58"/>
        <v>8.2343633994559948E-2</v>
      </c>
      <c r="IV109" s="27">
        <f t="shared" si="58"/>
        <v>0.12270053364821065</v>
      </c>
      <c r="IW109" s="27">
        <f t="shared" si="58"/>
        <v>1.5447038960175482E-2</v>
      </c>
    </row>
    <row r="110" spans="1:257">
      <c r="A110" s="21">
        <v>108</v>
      </c>
      <c r="B110" s="19" t="s">
        <v>173</v>
      </c>
      <c r="C110" s="19">
        <v>13</v>
      </c>
      <c r="D110" s="19">
        <v>1</v>
      </c>
      <c r="E110" s="19">
        <v>32</v>
      </c>
      <c r="G110" s="23">
        <v>41218</v>
      </c>
      <c r="H110" s="24">
        <v>0.99003472222222222</v>
      </c>
      <c r="J110" s="25">
        <v>32.966000000000001</v>
      </c>
      <c r="K110" s="25">
        <v>-44.286000000000001</v>
      </c>
      <c r="L110" s="25">
        <v>10.454000000000001</v>
      </c>
      <c r="M110" s="26">
        <f t="shared" si="65"/>
        <v>323.64329020870076</v>
      </c>
      <c r="O110" s="26">
        <v>42.720480459999997</v>
      </c>
      <c r="P110" s="26">
        <v>9.2300120999999997</v>
      </c>
      <c r="Q110" s="26">
        <v>0.92100647999999985</v>
      </c>
      <c r="R110" s="26">
        <v>3.8000559999999996E-2</v>
      </c>
      <c r="S110" s="26">
        <v>0.23979092999999999</v>
      </c>
      <c r="T110" s="26">
        <v>33.195559500000002</v>
      </c>
      <c r="U110" s="26">
        <v>1.0885068899999999</v>
      </c>
      <c r="V110" s="26">
        <v>6.03444453</v>
      </c>
      <c r="W110" s="26">
        <v>2.3366639999999999</v>
      </c>
      <c r="X110" s="26">
        <v>1.7334894199999999</v>
      </c>
      <c r="Y110" s="26">
        <v>5.9025889999999998E-2</v>
      </c>
      <c r="Z110" s="26">
        <v>0.63600000000000001</v>
      </c>
      <c r="AA110" s="26">
        <v>0.48099999999999998</v>
      </c>
      <c r="AB110" s="26">
        <f t="shared" si="49"/>
        <v>98.713980759999998</v>
      </c>
      <c r="AC110" s="26">
        <f t="shared" si="50"/>
        <v>0.26780198332491156</v>
      </c>
      <c r="AD110" s="26">
        <f t="shared" si="36"/>
        <v>0.10853338203603623</v>
      </c>
      <c r="AE110" s="26">
        <f t="shared" si="37"/>
        <v>98.33764539463904</v>
      </c>
      <c r="AG110" s="25">
        <v>74.263000000000005</v>
      </c>
      <c r="AH110" s="25">
        <v>21.11</v>
      </c>
      <c r="AI110" s="25">
        <v>0.88470000000000004</v>
      </c>
      <c r="AJ110" s="25">
        <v>6.25E-2</v>
      </c>
      <c r="AK110" s="25">
        <v>0.28489999999999999</v>
      </c>
      <c r="AL110" s="25">
        <v>44.433</v>
      </c>
      <c r="AM110" s="25">
        <v>3.2099000000000002</v>
      </c>
      <c r="AN110" s="25">
        <v>7.99</v>
      </c>
      <c r="AO110" s="25">
        <v>9.8170000000000002</v>
      </c>
      <c r="AP110" s="25">
        <v>10.736000000000001</v>
      </c>
      <c r="AQ110" s="25">
        <v>0.41470000000000001</v>
      </c>
      <c r="AR110" s="25">
        <v>7.7141000000000002</v>
      </c>
      <c r="AS110" s="25">
        <v>24.792300000000001</v>
      </c>
      <c r="AU110" s="26">
        <v>40.049399999999999</v>
      </c>
      <c r="AV110" s="26">
        <v>7.7367999999999997</v>
      </c>
      <c r="AW110" s="26">
        <v>0.87360000000000004</v>
      </c>
      <c r="AX110" s="26">
        <v>3.78E-2</v>
      </c>
      <c r="AY110" s="26">
        <v>0.23480000000000001</v>
      </c>
      <c r="AZ110" s="26">
        <v>31.329699999999999</v>
      </c>
      <c r="BA110" s="26">
        <v>1.0602</v>
      </c>
      <c r="BB110" s="26">
        <v>4.5774999999999997</v>
      </c>
      <c r="BC110" s="26">
        <v>2.4106999999999998</v>
      </c>
      <c r="BD110" s="26">
        <v>1.2528999999999999</v>
      </c>
      <c r="BE110" s="26">
        <v>6.1899999999999997E-2</v>
      </c>
      <c r="BF110" s="26">
        <v>0.69579999999999997</v>
      </c>
      <c r="BG110" s="26">
        <v>0.49580000000000002</v>
      </c>
      <c r="BI110" s="27">
        <f t="shared" si="61"/>
        <v>1.0666946436151352</v>
      </c>
      <c r="BJ110" s="27">
        <f t="shared" si="61"/>
        <v>1.1930012537483197</v>
      </c>
      <c r="BK110" s="27">
        <f t="shared" si="61"/>
        <v>1.0542656593406592</v>
      </c>
      <c r="BL110" s="27">
        <f t="shared" si="60"/>
        <v>1.00530582010582</v>
      </c>
      <c r="BM110" s="27">
        <f t="shared" si="60"/>
        <v>1.0212560902896082</v>
      </c>
      <c r="BN110" s="27">
        <f t="shared" si="60"/>
        <v>1.0595556133636774</v>
      </c>
      <c r="BO110" s="27">
        <f t="shared" si="60"/>
        <v>1.0266995755517825</v>
      </c>
      <c r="BP110" s="27">
        <f t="shared" si="60"/>
        <v>1.3182838951392684</v>
      </c>
      <c r="BQ110" s="27">
        <f t="shared" si="60"/>
        <v>0.96928858837681997</v>
      </c>
      <c r="BR110" s="27">
        <f t="shared" si="51"/>
        <v>1.3835816266262273</v>
      </c>
      <c r="BS110" s="27">
        <f t="shared" si="51"/>
        <v>0.95356849757673667</v>
      </c>
      <c r="BT110" s="27">
        <f t="shared" si="51"/>
        <v>0.91405576315033066</v>
      </c>
      <c r="BU110" s="27">
        <f t="shared" si="51"/>
        <v>0.9701492537313432</v>
      </c>
      <c r="BW110" s="19">
        <v>416396.9</v>
      </c>
      <c r="BX110" s="19">
        <v>81575.100000000006</v>
      </c>
      <c r="BY110" s="19">
        <v>16846.5</v>
      </c>
      <c r="BZ110" s="19">
        <v>103.2</v>
      </c>
      <c r="CA110" s="19">
        <v>432.9</v>
      </c>
      <c r="CB110" s="19">
        <v>55957.4</v>
      </c>
      <c r="CC110" s="19">
        <v>1568.4</v>
      </c>
      <c r="CD110" s="19">
        <v>35847.5</v>
      </c>
      <c r="CE110" s="19">
        <v>55764.2</v>
      </c>
      <c r="CF110" s="19">
        <v>5374.6</v>
      </c>
      <c r="CG110" s="19">
        <v>1232.0999999999999</v>
      </c>
      <c r="CH110" s="19">
        <v>239.8</v>
      </c>
      <c r="CI110" s="19">
        <v>8741.2999999999993</v>
      </c>
      <c r="CK110" s="19">
        <f t="shared" si="55"/>
        <v>419600.34285714285</v>
      </c>
      <c r="CL110" s="19">
        <f t="shared" si="55"/>
        <v>82937.633333333346</v>
      </c>
      <c r="CM110" s="19">
        <f t="shared" si="55"/>
        <v>23197.470212765958</v>
      </c>
      <c r="CN110" s="19">
        <f t="shared" si="52"/>
        <v>404.55</v>
      </c>
      <c r="CO110" s="19">
        <f t="shared" si="52"/>
        <v>661.31914893617022</v>
      </c>
      <c r="CP110" s="19">
        <f t="shared" si="52"/>
        <v>56301.101754385963</v>
      </c>
      <c r="CQ110" s="19">
        <f t="shared" si="52"/>
        <v>1813.2</v>
      </c>
      <c r="CR110" s="19">
        <f t="shared" si="52"/>
        <v>36545.15</v>
      </c>
      <c r="CS110" s="19">
        <f t="shared" si="52"/>
        <v>59676.95</v>
      </c>
      <c r="CT110" s="19">
        <f t="shared" si="52"/>
        <v>5747.55</v>
      </c>
      <c r="CU110" s="19">
        <f t="shared" si="62"/>
        <v>2893.9476190476189</v>
      </c>
      <c r="CV110" s="19">
        <f t="shared" si="62"/>
        <v>368.94444444444446</v>
      </c>
      <c r="CW110" s="19">
        <f t="shared" si="62"/>
        <v>9851.8499999999985</v>
      </c>
      <c r="CY110" s="19">
        <v>3762.9</v>
      </c>
      <c r="CZ110" s="19">
        <v>1581.8</v>
      </c>
      <c r="DA110" s="19">
        <v>6653.4</v>
      </c>
      <c r="DB110" s="19">
        <v>333</v>
      </c>
      <c r="DC110" s="19">
        <v>233.1</v>
      </c>
      <c r="DD110" s="19">
        <v>383</v>
      </c>
      <c r="DE110" s="19">
        <v>249.8</v>
      </c>
      <c r="DF110" s="19">
        <v>819.2</v>
      </c>
      <c r="DG110" s="19">
        <v>4312.3999999999996</v>
      </c>
      <c r="DH110" s="19">
        <v>422.9</v>
      </c>
      <c r="DI110" s="19">
        <v>1804.9</v>
      </c>
      <c r="DJ110" s="19">
        <v>153.19999999999999</v>
      </c>
      <c r="DK110" s="19">
        <v>1165.5</v>
      </c>
      <c r="DM110" s="19">
        <v>2457.5</v>
      </c>
      <c r="DN110" s="19">
        <v>1095.5999999999999</v>
      </c>
      <c r="DO110" s="19">
        <v>6007.3</v>
      </c>
      <c r="DP110" s="19">
        <v>269.7</v>
      </c>
      <c r="DQ110" s="19">
        <v>223.1</v>
      </c>
      <c r="DR110" s="19">
        <v>313</v>
      </c>
      <c r="DS110" s="19">
        <v>239.8</v>
      </c>
      <c r="DT110" s="19">
        <v>576.1</v>
      </c>
      <c r="DU110" s="19">
        <v>3513.1</v>
      </c>
      <c r="DV110" s="19">
        <v>323</v>
      </c>
      <c r="DW110" s="19">
        <v>1531.8</v>
      </c>
      <c r="DX110" s="19">
        <v>109.9</v>
      </c>
      <c r="DY110" s="19">
        <v>1055.5999999999999</v>
      </c>
      <c r="EA110" s="19">
        <f t="shared" si="56"/>
        <v>3203.4428571428571</v>
      </c>
      <c r="EB110" s="19">
        <f t="shared" si="56"/>
        <v>1362.5333333333333</v>
      </c>
      <c r="EC110" s="19">
        <f t="shared" si="56"/>
        <v>6350.9702127659575</v>
      </c>
      <c r="ED110" s="19">
        <f t="shared" si="53"/>
        <v>301.35000000000002</v>
      </c>
      <c r="EE110" s="19">
        <f t="shared" si="53"/>
        <v>228.41914893617022</v>
      </c>
      <c r="EF110" s="19">
        <f t="shared" si="53"/>
        <v>343.70175438596493</v>
      </c>
      <c r="EG110" s="19">
        <f t="shared" si="53"/>
        <v>244.8</v>
      </c>
      <c r="EH110" s="19">
        <f t="shared" si="53"/>
        <v>697.65000000000009</v>
      </c>
      <c r="EI110" s="19">
        <f t="shared" si="53"/>
        <v>3912.75</v>
      </c>
      <c r="EJ110" s="19">
        <f t="shared" si="53"/>
        <v>372.95</v>
      </c>
      <c r="EK110" s="19">
        <f t="shared" si="63"/>
        <v>1661.847619047619</v>
      </c>
      <c r="EL110" s="19">
        <f t="shared" si="63"/>
        <v>129.14444444444445</v>
      </c>
      <c r="EM110" s="19">
        <f t="shared" si="63"/>
        <v>1110.55</v>
      </c>
      <c r="EO110" s="26">
        <v>30.03</v>
      </c>
      <c r="EQ110" s="19">
        <v>10</v>
      </c>
      <c r="ER110" s="19">
        <v>30</v>
      </c>
      <c r="ES110" s="19">
        <v>20</v>
      </c>
      <c r="ET110" s="19">
        <v>50</v>
      </c>
      <c r="EU110" s="19">
        <v>30</v>
      </c>
      <c r="EV110" s="19">
        <v>30</v>
      </c>
      <c r="EW110" s="19">
        <v>30</v>
      </c>
      <c r="EX110" s="19">
        <v>30</v>
      </c>
      <c r="EY110" s="19">
        <v>20</v>
      </c>
      <c r="EZ110" s="19">
        <v>30</v>
      </c>
      <c r="FA110" s="19">
        <v>20</v>
      </c>
      <c r="FB110" s="19">
        <v>30</v>
      </c>
      <c r="FC110" s="19">
        <v>20</v>
      </c>
      <c r="FE110" s="25">
        <v>2.1</v>
      </c>
      <c r="FF110" s="25">
        <v>2.2999999999999998</v>
      </c>
      <c r="FG110" s="25">
        <v>2.2000000000000002</v>
      </c>
      <c r="FH110" s="25">
        <v>2.8</v>
      </c>
      <c r="FI110" s="25">
        <v>2.2000000000000002</v>
      </c>
      <c r="FJ110" s="25">
        <v>3.2</v>
      </c>
      <c r="FK110" s="25">
        <v>2.5</v>
      </c>
      <c r="FL110" s="25">
        <v>2.8</v>
      </c>
      <c r="FM110" s="25">
        <v>2.2000000000000002</v>
      </c>
      <c r="FN110" s="25">
        <v>2.8</v>
      </c>
      <c r="FO110" s="25">
        <v>2.2000000000000002</v>
      </c>
      <c r="FP110" s="25">
        <v>3.5</v>
      </c>
      <c r="FQ110" s="25">
        <v>2.2000000000000002</v>
      </c>
      <c r="FR110" s="25"/>
      <c r="FS110" s="25">
        <v>2.8</v>
      </c>
      <c r="FT110" s="25">
        <v>2.8</v>
      </c>
      <c r="FU110" s="25">
        <v>2.5</v>
      </c>
      <c r="FV110" s="25">
        <v>2.8</v>
      </c>
      <c r="FW110" s="25">
        <v>2.5</v>
      </c>
      <c r="FX110" s="25">
        <v>2.5</v>
      </c>
      <c r="FY110" s="25">
        <v>2.5</v>
      </c>
      <c r="FZ110" s="25">
        <v>2.8</v>
      </c>
      <c r="GA110" s="25">
        <v>2.2000000000000002</v>
      </c>
      <c r="GB110" s="25">
        <v>2.8</v>
      </c>
      <c r="GC110" s="25">
        <v>2</v>
      </c>
      <c r="GD110" s="25">
        <v>2.8</v>
      </c>
      <c r="GE110" s="25">
        <v>2.2000000000000002</v>
      </c>
      <c r="GG110" s="28">
        <v>560706</v>
      </c>
      <c r="GH110" s="28">
        <v>386426.8</v>
      </c>
      <c r="GI110" s="28">
        <v>1904278.9</v>
      </c>
      <c r="GJ110" s="28">
        <v>136666</v>
      </c>
      <c r="GK110" s="28">
        <v>151055.4</v>
      </c>
      <c r="GL110" s="28">
        <v>125939.4</v>
      </c>
      <c r="GM110" s="28">
        <v>48865.4</v>
      </c>
      <c r="GN110" s="28">
        <v>448639.5</v>
      </c>
      <c r="GO110" s="28">
        <v>568018.30000000005</v>
      </c>
      <c r="GP110" s="28">
        <v>50075.9</v>
      </c>
      <c r="GQ110" s="28">
        <v>296729</v>
      </c>
      <c r="GR110" s="28">
        <v>3095.5</v>
      </c>
      <c r="GS110" s="28">
        <v>35263.800000000003</v>
      </c>
      <c r="GU110" s="26">
        <v>25.21</v>
      </c>
      <c r="GV110" s="26">
        <v>19.399999999999999</v>
      </c>
      <c r="GW110" s="26">
        <v>59.19</v>
      </c>
      <c r="GX110" s="26">
        <v>41.39</v>
      </c>
      <c r="GY110" s="26">
        <v>56.02</v>
      </c>
      <c r="GZ110" s="26">
        <v>54.81</v>
      </c>
      <c r="HA110" s="26">
        <v>25.58</v>
      </c>
      <c r="HB110" s="26">
        <v>34.549999999999997</v>
      </c>
      <c r="HC110" s="26">
        <v>17.55</v>
      </c>
      <c r="HD110" s="26">
        <v>8.66</v>
      </c>
      <c r="HE110" s="26">
        <v>12.39</v>
      </c>
      <c r="HF110" s="26">
        <v>9.02</v>
      </c>
      <c r="HG110" s="26">
        <v>2</v>
      </c>
      <c r="HI110" s="27">
        <f t="shared" si="57"/>
        <v>2.1015747107702126E-2</v>
      </c>
      <c r="HJ110" s="27">
        <f t="shared" si="57"/>
        <v>9.882047075151305E-3</v>
      </c>
      <c r="HK110" s="27">
        <f t="shared" si="57"/>
        <v>1.4296557378709055E-2</v>
      </c>
      <c r="HL110" s="27">
        <f t="shared" si="54"/>
        <v>1.8299630553631176E-2</v>
      </c>
      <c r="HM110" s="27">
        <f t="shared" si="54"/>
        <v>2.5586195994928972E-2</v>
      </c>
      <c r="HN110" s="27">
        <f t="shared" si="54"/>
        <v>3.8212968153683767E-2</v>
      </c>
      <c r="HO110" s="27">
        <f t="shared" si="54"/>
        <v>3.7587732746382836E-2</v>
      </c>
      <c r="HP110" s="27">
        <f t="shared" si="54"/>
        <v>1.1986054516681673E-2</v>
      </c>
      <c r="HQ110" s="27">
        <f t="shared" si="54"/>
        <v>1.0255398283389101E-2</v>
      </c>
      <c r="HR110" s="27">
        <f t="shared" si="54"/>
        <v>2.065461858212601E-2</v>
      </c>
      <c r="HS110" s="27">
        <f t="shared" si="64"/>
        <v>8.8859199546472319E-3</v>
      </c>
      <c r="HT110" s="27">
        <f t="shared" si="64"/>
        <v>0.13529577780073676</v>
      </c>
      <c r="HU110" s="27">
        <f t="shared" si="64"/>
        <v>1.0038113149281424E-2</v>
      </c>
      <c r="HW110" s="27">
        <f t="shared" si="38"/>
        <v>4.4958987787507156E-2</v>
      </c>
      <c r="HX110" s="27">
        <f t="shared" si="39"/>
        <v>1.8672127948498391E-2</v>
      </c>
      <c r="HY110" s="27">
        <f t="shared" si="40"/>
        <v>2.3853805986376059E-2</v>
      </c>
      <c r="HZ110" s="27">
        <f t="shared" si="41"/>
        <v>2.6746740017187326E-2</v>
      </c>
      <c r="IA110" s="27">
        <f t="shared" si="42"/>
        <v>3.7639852928140011E-2</v>
      </c>
      <c r="IB110" s="27">
        <f t="shared" si="43"/>
        <v>4.9160983529714167E-2</v>
      </c>
      <c r="IC110" s="27">
        <f t="shared" si="44"/>
        <v>4.8533280522129511E-2</v>
      </c>
      <c r="ID110" s="27">
        <f t="shared" si="45"/>
        <v>1.987647420501322E-2</v>
      </c>
      <c r="IE110" s="27">
        <f t="shared" si="46"/>
        <v>1.4349353278118031E-2</v>
      </c>
      <c r="IF110" s="27">
        <f t="shared" si="47"/>
        <v>2.7841806210148395E-2</v>
      </c>
      <c r="IG110" s="27">
        <f t="shared" si="48"/>
        <v>1.0703979177368055E-2</v>
      </c>
      <c r="IH110" s="27"/>
      <c r="II110" s="27"/>
      <c r="IK110" s="27">
        <f t="shared" si="67"/>
        <v>2.8496024789254697E-3</v>
      </c>
      <c r="IL110" s="27">
        <f t="shared" si="67"/>
        <v>3.7498881011545386E-3</v>
      </c>
      <c r="IM110" s="27">
        <f t="shared" si="67"/>
        <v>1.3166335929029258E-2</v>
      </c>
      <c r="IN110" s="27">
        <f t="shared" si="67"/>
        <v>0.21010153500961376</v>
      </c>
      <c r="IO110" s="27">
        <f t="shared" si="67"/>
        <v>7.2594758210892688E-2</v>
      </c>
      <c r="IP110" s="27">
        <f t="shared" si="67"/>
        <v>4.4810956754813593E-3</v>
      </c>
      <c r="IQ110" s="27">
        <f t="shared" si="67"/>
        <v>3.047386632231849E-2</v>
      </c>
      <c r="IR110" s="27">
        <f t="shared" si="66"/>
        <v>5.6718403189576329E-3</v>
      </c>
      <c r="IS110" s="27">
        <f t="shared" si="58"/>
        <v>5.8350589502171269E-3</v>
      </c>
      <c r="IT110" s="27">
        <f t="shared" si="58"/>
        <v>1.5335890885314655E-2</v>
      </c>
      <c r="IU110" s="27">
        <f t="shared" si="58"/>
        <v>7.0687639063297628E-2</v>
      </c>
      <c r="IV110" s="27">
        <f t="shared" si="58"/>
        <v>9.8054144448276745E-2</v>
      </c>
      <c r="IW110" s="27">
        <f t="shared" si="58"/>
        <v>1.5455538205374554E-2</v>
      </c>
    </row>
    <row r="111" spans="1:257">
      <c r="A111" s="21">
        <v>109</v>
      </c>
      <c r="B111" s="19" t="s">
        <v>173</v>
      </c>
      <c r="C111" s="19">
        <v>13</v>
      </c>
      <c r="D111" s="19">
        <v>1</v>
      </c>
      <c r="E111" s="19">
        <v>33</v>
      </c>
      <c r="G111" s="23">
        <v>41218</v>
      </c>
      <c r="H111" s="24">
        <v>0.99304398148148154</v>
      </c>
      <c r="J111" s="25">
        <v>32.978999999999999</v>
      </c>
      <c r="K111" s="25">
        <v>-44.277999999999999</v>
      </c>
      <c r="L111" s="25">
        <v>10.454000000000001</v>
      </c>
      <c r="M111" s="26">
        <f t="shared" si="65"/>
        <v>338.90762773117433</v>
      </c>
      <c r="O111" s="26">
        <v>42.985758619999999</v>
      </c>
      <c r="P111" s="26">
        <v>8.7878784599999999</v>
      </c>
      <c r="Q111" s="26">
        <v>0.90599006999999998</v>
      </c>
      <c r="R111" s="26">
        <v>3.6539000000000002E-2</v>
      </c>
      <c r="S111" s="26">
        <v>0.26921312999999997</v>
      </c>
      <c r="T111" s="26">
        <v>33.618818000000005</v>
      </c>
      <c r="U111" s="26">
        <v>1.0678472099999998</v>
      </c>
      <c r="V111" s="26">
        <v>6.2682605999999996</v>
      </c>
      <c r="W111" s="26">
        <v>2.1995423999999999</v>
      </c>
      <c r="X111" s="26">
        <v>1.7874082199999999</v>
      </c>
      <c r="Y111" s="26">
        <v>4.697979E-2</v>
      </c>
      <c r="Z111" s="26">
        <v>0.61199999999999999</v>
      </c>
      <c r="AA111" s="26">
        <v>0.48199999999999998</v>
      </c>
      <c r="AB111" s="26">
        <f t="shared" si="49"/>
        <v>99.068235499999986</v>
      </c>
      <c r="AC111" s="26">
        <f t="shared" si="50"/>
        <v>0.25769624810510355</v>
      </c>
      <c r="AD111" s="26">
        <f t="shared" si="36"/>
        <v>0.10875902316293028</v>
      </c>
      <c r="AE111" s="26">
        <f t="shared" si="37"/>
        <v>98.701780228731948</v>
      </c>
      <c r="AG111" s="25">
        <v>74.751999999999995</v>
      </c>
      <c r="AH111" s="25">
        <v>20.053999999999998</v>
      </c>
      <c r="AI111" s="25">
        <v>0.87060000000000004</v>
      </c>
      <c r="AJ111" s="25">
        <v>5.9900000000000002E-2</v>
      </c>
      <c r="AK111" s="25">
        <v>0.32100000000000001</v>
      </c>
      <c r="AL111" s="25">
        <v>45.030999999999999</v>
      </c>
      <c r="AM111" s="25">
        <v>3.1509999999999998</v>
      </c>
      <c r="AN111" s="25">
        <v>8.2859999999999996</v>
      </c>
      <c r="AO111" s="25">
        <v>9.2409999999999997</v>
      </c>
      <c r="AP111" s="25">
        <v>11.054</v>
      </c>
      <c r="AQ111" s="25">
        <v>0.32519999999999999</v>
      </c>
      <c r="AR111" s="25">
        <v>7.4661</v>
      </c>
      <c r="AS111" s="25">
        <v>24.8276</v>
      </c>
      <c r="AU111" s="26">
        <v>40.313099999999999</v>
      </c>
      <c r="AV111" s="26">
        <v>7.3498000000000001</v>
      </c>
      <c r="AW111" s="26">
        <v>0.85970000000000002</v>
      </c>
      <c r="AX111" s="26">
        <v>3.6200000000000003E-2</v>
      </c>
      <c r="AY111" s="26">
        <v>0.26450000000000001</v>
      </c>
      <c r="AZ111" s="26">
        <v>31.7514</v>
      </c>
      <c r="BA111" s="26">
        <v>1.0407999999999999</v>
      </c>
      <c r="BB111" s="26">
        <v>4.7469999999999999</v>
      </c>
      <c r="BC111" s="26">
        <v>2.2692000000000001</v>
      </c>
      <c r="BD111" s="26">
        <v>1.29</v>
      </c>
      <c r="BE111" s="26">
        <v>4.8500000000000001E-2</v>
      </c>
      <c r="BF111" s="26">
        <v>0.6734</v>
      </c>
      <c r="BG111" s="26">
        <v>0.4965</v>
      </c>
      <c r="BI111" s="27">
        <f t="shared" si="61"/>
        <v>1.0662975216492903</v>
      </c>
      <c r="BJ111" s="27">
        <f t="shared" si="61"/>
        <v>1.195662257476394</v>
      </c>
      <c r="BK111" s="27">
        <f t="shared" si="61"/>
        <v>1.053844445736885</v>
      </c>
      <c r="BL111" s="27">
        <f t="shared" si="60"/>
        <v>1.0093646408839778</v>
      </c>
      <c r="BM111" s="27">
        <f t="shared" si="60"/>
        <v>1.0178190170132324</v>
      </c>
      <c r="BN111" s="27">
        <f t="shared" si="60"/>
        <v>1.0588137215996776</v>
      </c>
      <c r="BO111" s="27">
        <f t="shared" si="60"/>
        <v>1.0259869427363566</v>
      </c>
      <c r="BP111" s="27">
        <f t="shared" si="60"/>
        <v>1.3204677901832735</v>
      </c>
      <c r="BQ111" s="27">
        <f t="shared" si="60"/>
        <v>0.96930301427815957</v>
      </c>
      <c r="BR111" s="27">
        <f t="shared" si="51"/>
        <v>1.3855877674418604</v>
      </c>
      <c r="BS111" s="27">
        <f t="shared" si="51"/>
        <v>0.96865546391752577</v>
      </c>
      <c r="BT111" s="27">
        <f t="shared" si="51"/>
        <v>0.90882090882090882</v>
      </c>
      <c r="BU111" s="27">
        <f t="shared" si="51"/>
        <v>0.97079556898288011</v>
      </c>
      <c r="BW111" s="19">
        <v>419138.1</v>
      </c>
      <c r="BX111" s="19">
        <v>77490.899999999994</v>
      </c>
      <c r="BY111" s="19">
        <v>16579</v>
      </c>
      <c r="BZ111" s="19">
        <v>103.2</v>
      </c>
      <c r="CA111" s="19">
        <v>489.2</v>
      </c>
      <c r="CB111" s="19">
        <v>56712.1</v>
      </c>
      <c r="CC111" s="19">
        <v>1540.8</v>
      </c>
      <c r="CD111" s="19">
        <v>37178</v>
      </c>
      <c r="CE111" s="19">
        <v>52485.9</v>
      </c>
      <c r="CF111" s="19">
        <v>5534.1</v>
      </c>
      <c r="CG111" s="19">
        <v>965.1</v>
      </c>
      <c r="CH111" s="19">
        <v>229.6</v>
      </c>
      <c r="CI111" s="19">
        <v>8755.4</v>
      </c>
      <c r="CK111" s="19">
        <f t="shared" si="55"/>
        <v>422602.77142857143</v>
      </c>
      <c r="CL111" s="19">
        <f t="shared" si="55"/>
        <v>78753.715686274503</v>
      </c>
      <c r="CM111" s="19">
        <f t="shared" si="55"/>
        <v>22983.219148936172</v>
      </c>
      <c r="CN111" s="19">
        <f t="shared" si="52"/>
        <v>422.65</v>
      </c>
      <c r="CO111" s="19">
        <f t="shared" si="52"/>
        <v>678.1574468085106</v>
      </c>
      <c r="CP111" s="19">
        <f t="shared" si="52"/>
        <v>57050.766666666663</v>
      </c>
      <c r="CQ111" s="19">
        <f t="shared" si="52"/>
        <v>1753.75</v>
      </c>
      <c r="CR111" s="19">
        <f t="shared" si="52"/>
        <v>37845.199999999997</v>
      </c>
      <c r="CS111" s="19">
        <f t="shared" si="52"/>
        <v>56502.55</v>
      </c>
      <c r="CT111" s="19">
        <f t="shared" si="52"/>
        <v>5876.9000000000005</v>
      </c>
      <c r="CU111" s="19">
        <f t="shared" si="62"/>
        <v>2724.2047619047621</v>
      </c>
      <c r="CV111" s="19">
        <f t="shared" si="62"/>
        <v>359.0333333333333</v>
      </c>
      <c r="CW111" s="19">
        <f t="shared" si="62"/>
        <v>9800.35</v>
      </c>
      <c r="CY111" s="19">
        <v>4146.3999999999996</v>
      </c>
      <c r="CZ111" s="19">
        <v>1384.4</v>
      </c>
      <c r="DA111" s="19">
        <v>6622.3</v>
      </c>
      <c r="DB111" s="19">
        <v>339.4</v>
      </c>
      <c r="DC111" s="19">
        <v>203</v>
      </c>
      <c r="DD111" s="19">
        <v>376</v>
      </c>
      <c r="DE111" s="19">
        <v>216.3</v>
      </c>
      <c r="DF111" s="19">
        <v>755.4</v>
      </c>
      <c r="DG111" s="19">
        <v>4252.8999999999996</v>
      </c>
      <c r="DH111" s="19">
        <v>402.7</v>
      </c>
      <c r="DI111" s="19">
        <v>1860.2</v>
      </c>
      <c r="DJ111" s="19">
        <v>133.1</v>
      </c>
      <c r="DK111" s="19">
        <v>1134.8</v>
      </c>
      <c r="DM111" s="19">
        <v>2555.6999999999998</v>
      </c>
      <c r="DN111" s="19">
        <v>1114.8</v>
      </c>
      <c r="DO111" s="19">
        <v>6156.4</v>
      </c>
      <c r="DP111" s="19">
        <v>299.5</v>
      </c>
      <c r="DQ111" s="19">
        <v>173</v>
      </c>
      <c r="DR111" s="19">
        <v>309.5</v>
      </c>
      <c r="DS111" s="19">
        <v>209.6</v>
      </c>
      <c r="DT111" s="19">
        <v>579</v>
      </c>
      <c r="DU111" s="19">
        <v>3780.4</v>
      </c>
      <c r="DV111" s="19">
        <v>282.89999999999998</v>
      </c>
      <c r="DW111" s="19">
        <v>1667.2</v>
      </c>
      <c r="DX111" s="19">
        <v>126.5</v>
      </c>
      <c r="DY111" s="19">
        <v>955.1</v>
      </c>
      <c r="EA111" s="19">
        <f t="shared" si="56"/>
        <v>3464.6714285714284</v>
      </c>
      <c r="EB111" s="19">
        <f t="shared" si="56"/>
        <v>1262.81568627451</v>
      </c>
      <c r="EC111" s="19">
        <f t="shared" si="56"/>
        <v>6404.2191489361703</v>
      </c>
      <c r="ED111" s="19">
        <f t="shared" si="53"/>
        <v>319.45</v>
      </c>
      <c r="EE111" s="19">
        <f t="shared" si="53"/>
        <v>188.95744680851064</v>
      </c>
      <c r="EF111" s="19">
        <f t="shared" si="53"/>
        <v>338.66666666666669</v>
      </c>
      <c r="EG111" s="19">
        <f t="shared" si="53"/>
        <v>212.95</v>
      </c>
      <c r="EH111" s="19">
        <f t="shared" si="53"/>
        <v>667.2</v>
      </c>
      <c r="EI111" s="19">
        <f t="shared" si="53"/>
        <v>4016.6499999999996</v>
      </c>
      <c r="EJ111" s="19">
        <f t="shared" si="53"/>
        <v>342.79999999999995</v>
      </c>
      <c r="EK111" s="19">
        <f t="shared" si="63"/>
        <v>1759.104761904762</v>
      </c>
      <c r="EL111" s="19">
        <f t="shared" si="63"/>
        <v>129.43333333333334</v>
      </c>
      <c r="EM111" s="19">
        <f t="shared" si="63"/>
        <v>1044.95</v>
      </c>
      <c r="EO111" s="26">
        <v>30.05</v>
      </c>
      <c r="EQ111" s="19">
        <v>10</v>
      </c>
      <c r="ER111" s="19">
        <v>30</v>
      </c>
      <c r="ES111" s="19">
        <v>20</v>
      </c>
      <c r="ET111" s="19">
        <v>50</v>
      </c>
      <c r="EU111" s="19">
        <v>30</v>
      </c>
      <c r="EV111" s="19">
        <v>30</v>
      </c>
      <c r="EW111" s="19">
        <v>30</v>
      </c>
      <c r="EX111" s="19">
        <v>30</v>
      </c>
      <c r="EY111" s="19">
        <v>20</v>
      </c>
      <c r="EZ111" s="19">
        <v>30</v>
      </c>
      <c r="FA111" s="19">
        <v>20</v>
      </c>
      <c r="FB111" s="19">
        <v>30</v>
      </c>
      <c r="FC111" s="19">
        <v>20</v>
      </c>
      <c r="FE111" s="25">
        <v>2.1</v>
      </c>
      <c r="FF111" s="25">
        <v>2.2999999999999998</v>
      </c>
      <c r="FG111" s="25">
        <v>2.2000000000000002</v>
      </c>
      <c r="FH111" s="25">
        <v>2.8</v>
      </c>
      <c r="FI111" s="25">
        <v>2.2000000000000002</v>
      </c>
      <c r="FJ111" s="25">
        <v>3.2</v>
      </c>
      <c r="FK111" s="25">
        <v>2.5</v>
      </c>
      <c r="FL111" s="25">
        <v>2.8</v>
      </c>
      <c r="FM111" s="25">
        <v>2.2000000000000002</v>
      </c>
      <c r="FN111" s="25">
        <v>2.8</v>
      </c>
      <c r="FO111" s="25">
        <v>2.2000000000000002</v>
      </c>
      <c r="FP111" s="25">
        <v>3.5</v>
      </c>
      <c r="FQ111" s="25">
        <v>2.2000000000000002</v>
      </c>
      <c r="FR111" s="25"/>
      <c r="FS111" s="25">
        <v>2.8</v>
      </c>
      <c r="FT111" s="25">
        <v>2.8</v>
      </c>
      <c r="FU111" s="25">
        <v>2.5</v>
      </c>
      <c r="FV111" s="25">
        <v>2.8</v>
      </c>
      <c r="FW111" s="25">
        <v>2.5</v>
      </c>
      <c r="FX111" s="25">
        <v>2.5</v>
      </c>
      <c r="FY111" s="25">
        <v>2.5</v>
      </c>
      <c r="FZ111" s="25">
        <v>2.8</v>
      </c>
      <c r="GA111" s="25">
        <v>2.2000000000000002</v>
      </c>
      <c r="GB111" s="25">
        <v>2.8</v>
      </c>
      <c r="GC111" s="25">
        <v>2</v>
      </c>
      <c r="GD111" s="25">
        <v>2.8</v>
      </c>
      <c r="GE111" s="25">
        <v>2.2000000000000002</v>
      </c>
      <c r="GG111" s="28">
        <v>560706</v>
      </c>
      <c r="GH111" s="28">
        <v>386426.8</v>
      </c>
      <c r="GI111" s="28">
        <v>1904278.9</v>
      </c>
      <c r="GJ111" s="28">
        <v>136666</v>
      </c>
      <c r="GK111" s="28">
        <v>151055.4</v>
      </c>
      <c r="GL111" s="28">
        <v>125939.4</v>
      </c>
      <c r="GM111" s="28">
        <v>48865.4</v>
      </c>
      <c r="GN111" s="28">
        <v>448639.5</v>
      </c>
      <c r="GO111" s="28">
        <v>568018.30000000005</v>
      </c>
      <c r="GP111" s="28">
        <v>50075.9</v>
      </c>
      <c r="GQ111" s="28">
        <v>296729</v>
      </c>
      <c r="GR111" s="28">
        <v>3095.5</v>
      </c>
      <c r="GS111" s="28">
        <v>35263.800000000003</v>
      </c>
      <c r="GU111" s="26">
        <v>25.21</v>
      </c>
      <c r="GV111" s="26">
        <v>19.399999999999999</v>
      </c>
      <c r="GW111" s="26">
        <v>59.19</v>
      </c>
      <c r="GX111" s="26">
        <v>41.39</v>
      </c>
      <c r="GY111" s="26">
        <v>56.02</v>
      </c>
      <c r="GZ111" s="26">
        <v>54.81</v>
      </c>
      <c r="HA111" s="26">
        <v>25.58</v>
      </c>
      <c r="HB111" s="26">
        <v>34.549999999999997</v>
      </c>
      <c r="HC111" s="26">
        <v>17.55</v>
      </c>
      <c r="HD111" s="26">
        <v>8.66</v>
      </c>
      <c r="HE111" s="26">
        <v>12.39</v>
      </c>
      <c r="HF111" s="26">
        <v>9.02</v>
      </c>
      <c r="HG111" s="26">
        <v>2</v>
      </c>
      <c r="HI111" s="27">
        <f t="shared" si="57"/>
        <v>2.184042492838385E-2</v>
      </c>
      <c r="HJ111" s="27">
        <f t="shared" si="57"/>
        <v>9.5316126015222418E-3</v>
      </c>
      <c r="HK111" s="27">
        <f t="shared" si="57"/>
        <v>1.4345853930823932E-2</v>
      </c>
      <c r="HL111" s="27">
        <f t="shared" si="54"/>
        <v>1.8910956177202492E-2</v>
      </c>
      <c r="HM111" s="27">
        <f t="shared" si="54"/>
        <v>2.3185304464248067E-2</v>
      </c>
      <c r="HN111" s="27">
        <f t="shared" si="54"/>
        <v>3.7892857501302619E-2</v>
      </c>
      <c r="HO111" s="27">
        <f t="shared" si="54"/>
        <v>3.5021369494715002E-2</v>
      </c>
      <c r="HP111" s="27">
        <f t="shared" si="54"/>
        <v>1.1737071808710139E-2</v>
      </c>
      <c r="HQ111" s="27">
        <f t="shared" si="54"/>
        <v>1.0387364413689648E-2</v>
      </c>
      <c r="HR111" s="27">
        <f t="shared" si="54"/>
        <v>1.9824258985910843E-2</v>
      </c>
      <c r="HS111" s="27">
        <f t="shared" si="64"/>
        <v>9.2837944141307624E-3</v>
      </c>
      <c r="HT111" s="27">
        <f t="shared" si="64"/>
        <v>0.13462648109294711</v>
      </c>
      <c r="HU111" s="27">
        <f t="shared" si="64"/>
        <v>9.7403697453709512E-3</v>
      </c>
      <c r="HW111" s="27">
        <f t="shared" si="38"/>
        <v>4.6723221049291566E-2</v>
      </c>
      <c r="HX111" s="27">
        <f t="shared" si="39"/>
        <v>1.8009982010576277E-2</v>
      </c>
      <c r="HY111" s="27">
        <f t="shared" si="40"/>
        <v>2.3936057283579733E-2</v>
      </c>
      <c r="HZ111" s="27">
        <f t="shared" si="41"/>
        <v>2.7640253548599163E-2</v>
      </c>
      <c r="IA111" s="27">
        <f t="shared" si="42"/>
        <v>3.4107901397355332E-2</v>
      </c>
      <c r="IB111" s="27">
        <f t="shared" si="43"/>
        <v>4.8749161175425819E-2</v>
      </c>
      <c r="IC111" s="27">
        <f t="shared" si="44"/>
        <v>4.5219592291576009E-2</v>
      </c>
      <c r="ID111" s="27">
        <f t="shared" si="45"/>
        <v>1.9463586180384025E-2</v>
      </c>
      <c r="IE111" s="27">
        <f t="shared" si="46"/>
        <v>1.4534000287634555E-2</v>
      </c>
      <c r="IF111" s="27">
        <f t="shared" si="47"/>
        <v>2.6722506385238237E-2</v>
      </c>
      <c r="IG111" s="27">
        <f t="shared" si="48"/>
        <v>1.1183258751261915E-2</v>
      </c>
      <c r="IH111" s="27"/>
      <c r="II111" s="27"/>
      <c r="IK111" s="27">
        <f t="shared" si="67"/>
        <v>2.8409251815025459E-3</v>
      </c>
      <c r="IL111" s="27">
        <f t="shared" si="67"/>
        <v>3.8446454009770578E-3</v>
      </c>
      <c r="IM111" s="27">
        <f t="shared" si="67"/>
        <v>1.3337833681203065E-2</v>
      </c>
      <c r="IN111" s="27">
        <f t="shared" si="67"/>
        <v>0.21534970350825927</v>
      </c>
      <c r="IO111" s="27">
        <f t="shared" si="67"/>
        <v>6.3397044055981636E-2</v>
      </c>
      <c r="IP111" s="27">
        <f t="shared" si="67"/>
        <v>4.4489484499358996E-3</v>
      </c>
      <c r="IQ111" s="27">
        <f t="shared" si="67"/>
        <v>3.0313768075005795E-2</v>
      </c>
      <c r="IR111" s="27">
        <f t="shared" si="66"/>
        <v>5.5594445536832314E-3</v>
      </c>
      <c r="IS111" s="27">
        <f t="shared" si="58"/>
        <v>6.0459799774410924E-3</v>
      </c>
      <c r="IT111" s="27">
        <f t="shared" si="58"/>
        <v>1.5009106897647008E-2</v>
      </c>
      <c r="IU111" s="27">
        <f t="shared" si="58"/>
        <v>8.9493153140338219E-2</v>
      </c>
      <c r="IV111" s="27">
        <f t="shared" si="58"/>
        <v>0.10138243479065855</v>
      </c>
      <c r="IW111" s="27">
        <f t="shared" si="58"/>
        <v>1.5342903616894729E-2</v>
      </c>
    </row>
    <row r="112" spans="1:257">
      <c r="A112" s="21">
        <v>110</v>
      </c>
      <c r="B112" s="19" t="s">
        <v>173</v>
      </c>
      <c r="C112" s="19">
        <v>13</v>
      </c>
      <c r="D112" s="19">
        <v>1</v>
      </c>
      <c r="E112" s="19">
        <v>34</v>
      </c>
      <c r="G112" s="23">
        <v>41218</v>
      </c>
      <c r="H112" s="24">
        <v>0.99607638888888894</v>
      </c>
      <c r="J112" s="25">
        <v>32.975999999999999</v>
      </c>
      <c r="K112" s="25">
        <v>-44.267000000000003</v>
      </c>
      <c r="L112" s="25">
        <v>10.454000000000001</v>
      </c>
      <c r="M112" s="26">
        <f t="shared" si="65"/>
        <v>350.3093819821616</v>
      </c>
      <c r="O112" s="26">
        <v>42.962225879999998</v>
      </c>
      <c r="P112" s="26">
        <v>8.85778848</v>
      </c>
      <c r="Q112" s="26">
        <v>0.88429969999999991</v>
      </c>
      <c r="R112" s="26">
        <v>5.5539280000000003E-2</v>
      </c>
      <c r="S112" s="26">
        <v>0.24420425999999998</v>
      </c>
      <c r="T112" s="26">
        <v>33.057904000000008</v>
      </c>
      <c r="U112" s="26">
        <v>1.0329839999999999</v>
      </c>
      <c r="V112" s="26">
        <v>6.2118794199999998</v>
      </c>
      <c r="W112" s="26">
        <v>2.2345223999999999</v>
      </c>
      <c r="X112" s="26">
        <v>1.73079348</v>
      </c>
      <c r="Y112" s="26">
        <v>5.6616670000000001E-2</v>
      </c>
      <c r="Z112" s="26">
        <v>0.58799999999999997</v>
      </c>
      <c r="AA112" s="26">
        <v>0.48099999999999998</v>
      </c>
      <c r="AB112" s="26">
        <f t="shared" si="49"/>
        <v>98.397757569999996</v>
      </c>
      <c r="AC112" s="26">
        <f t="shared" si="50"/>
        <v>0.24759051288529557</v>
      </c>
      <c r="AD112" s="26">
        <f t="shared" si="36"/>
        <v>0.10853338203603623</v>
      </c>
      <c r="AE112" s="26">
        <f t="shared" si="37"/>
        <v>98.041633675078657</v>
      </c>
      <c r="AG112" s="25">
        <v>74.742999999999995</v>
      </c>
      <c r="AH112" s="25">
        <v>20.242000000000001</v>
      </c>
      <c r="AI112" s="25">
        <v>0.85</v>
      </c>
      <c r="AJ112" s="25">
        <v>9.2399999999999996E-2</v>
      </c>
      <c r="AK112" s="25">
        <v>0.28999999999999998</v>
      </c>
      <c r="AL112" s="25">
        <v>44.222999999999999</v>
      </c>
      <c r="AM112" s="25">
        <v>3.0432999999999999</v>
      </c>
      <c r="AN112" s="25">
        <v>8.2289999999999992</v>
      </c>
      <c r="AO112" s="25">
        <v>9.3829999999999991</v>
      </c>
      <c r="AP112" s="25">
        <v>10.727</v>
      </c>
      <c r="AQ112" s="25">
        <v>0.39539999999999997</v>
      </c>
      <c r="AR112" s="25">
        <v>7.1093000000000002</v>
      </c>
      <c r="AS112" s="25">
        <v>24.776900000000001</v>
      </c>
      <c r="AU112" s="26">
        <v>40.308199999999999</v>
      </c>
      <c r="AV112" s="26">
        <v>7.4187000000000003</v>
      </c>
      <c r="AW112" s="26">
        <v>0.83940000000000003</v>
      </c>
      <c r="AX112" s="26">
        <v>5.5899999999999998E-2</v>
      </c>
      <c r="AY112" s="26">
        <v>0.23899999999999999</v>
      </c>
      <c r="AZ112" s="26">
        <v>31.1816</v>
      </c>
      <c r="BA112" s="26">
        <v>1.0052000000000001</v>
      </c>
      <c r="BB112" s="26">
        <v>4.7144000000000004</v>
      </c>
      <c r="BC112" s="26">
        <v>2.3041</v>
      </c>
      <c r="BD112" s="26">
        <v>1.2518</v>
      </c>
      <c r="BE112" s="26">
        <v>5.8999999999999997E-2</v>
      </c>
      <c r="BF112" s="26">
        <v>0.64129999999999998</v>
      </c>
      <c r="BG112" s="26">
        <v>0.4955</v>
      </c>
      <c r="BI112" s="27">
        <f t="shared" si="61"/>
        <v>1.0658433241871381</v>
      </c>
      <c r="BJ112" s="27">
        <f t="shared" si="61"/>
        <v>1.1939812204294553</v>
      </c>
      <c r="BK112" s="27">
        <f t="shared" si="61"/>
        <v>1.0534902311174648</v>
      </c>
      <c r="BL112" s="27">
        <f t="shared" si="60"/>
        <v>0.99354704830053675</v>
      </c>
      <c r="BM112" s="27">
        <f t="shared" si="60"/>
        <v>1.0217751464435145</v>
      </c>
      <c r="BN112" s="27">
        <f t="shared" si="60"/>
        <v>1.0601734356158763</v>
      </c>
      <c r="BO112" s="27">
        <f t="shared" si="60"/>
        <v>1.0276402705929166</v>
      </c>
      <c r="BP112" s="27">
        <f t="shared" si="60"/>
        <v>1.3176394493466823</v>
      </c>
      <c r="BQ112" s="27">
        <f t="shared" si="60"/>
        <v>0.96980269953561038</v>
      </c>
      <c r="BR112" s="27">
        <f t="shared" si="51"/>
        <v>1.3826437769611759</v>
      </c>
      <c r="BS112" s="27">
        <f t="shared" si="51"/>
        <v>0.95960457627118656</v>
      </c>
      <c r="BT112" s="27">
        <f t="shared" si="51"/>
        <v>0.91688757211913297</v>
      </c>
      <c r="BU112" s="27">
        <f t="shared" si="51"/>
        <v>0.97073662966700303</v>
      </c>
      <c r="BW112" s="19">
        <v>419088.5</v>
      </c>
      <c r="BX112" s="19">
        <v>78223.5</v>
      </c>
      <c r="BY112" s="19">
        <v>16187.6</v>
      </c>
      <c r="BZ112" s="19">
        <v>143.1</v>
      </c>
      <c r="CA112" s="19">
        <v>442.5</v>
      </c>
      <c r="CB112" s="19">
        <v>55695.3</v>
      </c>
      <c r="CC112" s="19">
        <v>1487</v>
      </c>
      <c r="CD112" s="19">
        <v>36919.5</v>
      </c>
      <c r="CE112" s="19">
        <v>53296.7</v>
      </c>
      <c r="CF112" s="19">
        <v>5372.6</v>
      </c>
      <c r="CG112" s="19">
        <v>1174.3</v>
      </c>
      <c r="CH112" s="19">
        <v>219.6</v>
      </c>
      <c r="CI112" s="19">
        <v>8735.9</v>
      </c>
      <c r="CK112" s="19">
        <f t="shared" si="55"/>
        <v>422304.94285714283</v>
      </c>
      <c r="CL112" s="19">
        <f t="shared" si="55"/>
        <v>79437.78627450981</v>
      </c>
      <c r="CM112" s="19">
        <f t="shared" si="55"/>
        <v>22619.053191489362</v>
      </c>
      <c r="CN112" s="19">
        <f t="shared" si="52"/>
        <v>442.5</v>
      </c>
      <c r="CO112" s="19">
        <f t="shared" si="52"/>
        <v>694.86808510638298</v>
      </c>
      <c r="CP112" s="19">
        <f t="shared" si="52"/>
        <v>56006.771929824565</v>
      </c>
      <c r="CQ112" s="19">
        <f t="shared" si="52"/>
        <v>1711.55</v>
      </c>
      <c r="CR112" s="19">
        <f t="shared" si="52"/>
        <v>37668</v>
      </c>
      <c r="CS112" s="19">
        <f t="shared" si="52"/>
        <v>57085.799999999996</v>
      </c>
      <c r="CT112" s="19">
        <f t="shared" si="52"/>
        <v>5706.9500000000007</v>
      </c>
      <c r="CU112" s="19">
        <f t="shared" si="62"/>
        <v>2958.6761904761906</v>
      </c>
      <c r="CV112" s="19">
        <f t="shared" si="62"/>
        <v>352.27777777777777</v>
      </c>
      <c r="CW112" s="19">
        <f t="shared" si="62"/>
        <v>9778.7999999999993</v>
      </c>
      <c r="CY112" s="19">
        <v>3752.5</v>
      </c>
      <c r="CZ112" s="19">
        <v>1413.8</v>
      </c>
      <c r="DA112" s="19">
        <v>6836.3</v>
      </c>
      <c r="DB112" s="19">
        <v>316</v>
      </c>
      <c r="DC112" s="19">
        <v>269.5</v>
      </c>
      <c r="DD112" s="19">
        <v>322.7</v>
      </c>
      <c r="DE112" s="19">
        <v>219.6</v>
      </c>
      <c r="DF112" s="19">
        <v>901.5</v>
      </c>
      <c r="DG112" s="19">
        <v>3975.4</v>
      </c>
      <c r="DH112" s="19">
        <v>359.3</v>
      </c>
      <c r="DI112" s="19">
        <v>1866.3</v>
      </c>
      <c r="DJ112" s="19">
        <v>136.4</v>
      </c>
      <c r="DK112" s="19">
        <v>1187.5999999999999</v>
      </c>
      <c r="DM112" s="19">
        <v>2501.6999999999998</v>
      </c>
      <c r="DN112" s="19">
        <v>971.4</v>
      </c>
      <c r="DO112" s="19">
        <v>5971.4</v>
      </c>
      <c r="DP112" s="19">
        <v>282.8</v>
      </c>
      <c r="DQ112" s="19">
        <v>232.9</v>
      </c>
      <c r="DR112" s="19">
        <v>302.7</v>
      </c>
      <c r="DS112" s="19">
        <v>229.5</v>
      </c>
      <c r="DT112" s="19">
        <v>595.5</v>
      </c>
      <c r="DU112" s="19">
        <v>3602.8</v>
      </c>
      <c r="DV112" s="19">
        <v>309.39999999999998</v>
      </c>
      <c r="DW112" s="19">
        <v>1709.9</v>
      </c>
      <c r="DX112" s="19">
        <v>129.69999999999999</v>
      </c>
      <c r="DY112" s="19">
        <v>898.2</v>
      </c>
      <c r="EA112" s="19">
        <f t="shared" si="56"/>
        <v>3216.4428571428571</v>
      </c>
      <c r="EB112" s="19">
        <f t="shared" si="56"/>
        <v>1214.2862745098039</v>
      </c>
      <c r="EC112" s="19">
        <f t="shared" si="56"/>
        <v>6431.4531914893614</v>
      </c>
      <c r="ED112" s="19">
        <f t="shared" si="53"/>
        <v>299.39999999999998</v>
      </c>
      <c r="EE112" s="19">
        <f t="shared" si="53"/>
        <v>252.36808510638298</v>
      </c>
      <c r="EF112" s="19">
        <f t="shared" si="53"/>
        <v>311.47192982456141</v>
      </c>
      <c r="EG112" s="19">
        <f t="shared" si="53"/>
        <v>224.55</v>
      </c>
      <c r="EH112" s="19">
        <f t="shared" si="53"/>
        <v>748.5</v>
      </c>
      <c r="EI112" s="19">
        <f t="shared" si="53"/>
        <v>3789.1000000000004</v>
      </c>
      <c r="EJ112" s="19">
        <f t="shared" si="53"/>
        <v>334.35</v>
      </c>
      <c r="EK112" s="19">
        <f t="shared" si="63"/>
        <v>1784.3761904761905</v>
      </c>
      <c r="EL112" s="19">
        <f t="shared" si="63"/>
        <v>132.67777777777778</v>
      </c>
      <c r="EM112" s="19">
        <f t="shared" si="63"/>
        <v>1042.9000000000001</v>
      </c>
      <c r="EO112" s="26">
        <v>30.06</v>
      </c>
      <c r="EQ112" s="19">
        <v>10</v>
      </c>
      <c r="ER112" s="19">
        <v>30</v>
      </c>
      <c r="ES112" s="19">
        <v>20</v>
      </c>
      <c r="ET112" s="19">
        <v>50</v>
      </c>
      <c r="EU112" s="19">
        <v>30</v>
      </c>
      <c r="EV112" s="19">
        <v>30</v>
      </c>
      <c r="EW112" s="19">
        <v>30</v>
      </c>
      <c r="EX112" s="19">
        <v>30</v>
      </c>
      <c r="EY112" s="19">
        <v>20</v>
      </c>
      <c r="EZ112" s="19">
        <v>30</v>
      </c>
      <c r="FA112" s="19">
        <v>20</v>
      </c>
      <c r="FB112" s="19">
        <v>30</v>
      </c>
      <c r="FC112" s="19">
        <v>20</v>
      </c>
      <c r="FE112" s="25">
        <v>2.1</v>
      </c>
      <c r="FF112" s="25">
        <v>2.2999999999999998</v>
      </c>
      <c r="FG112" s="25">
        <v>2.2000000000000002</v>
      </c>
      <c r="FH112" s="25">
        <v>2.8</v>
      </c>
      <c r="FI112" s="25">
        <v>2.2000000000000002</v>
      </c>
      <c r="FJ112" s="25">
        <v>3.2</v>
      </c>
      <c r="FK112" s="25">
        <v>2.5</v>
      </c>
      <c r="FL112" s="25">
        <v>2.8</v>
      </c>
      <c r="FM112" s="25">
        <v>2.2000000000000002</v>
      </c>
      <c r="FN112" s="25">
        <v>2.8</v>
      </c>
      <c r="FO112" s="25">
        <v>2.2000000000000002</v>
      </c>
      <c r="FP112" s="25">
        <v>3.5</v>
      </c>
      <c r="FQ112" s="25">
        <v>2.2000000000000002</v>
      </c>
      <c r="FR112" s="25"/>
      <c r="FS112" s="25">
        <v>2.8</v>
      </c>
      <c r="FT112" s="25">
        <v>2.8</v>
      </c>
      <c r="FU112" s="25">
        <v>2.5</v>
      </c>
      <c r="FV112" s="25">
        <v>2.8</v>
      </c>
      <c r="FW112" s="25">
        <v>2.5</v>
      </c>
      <c r="FX112" s="25">
        <v>2.5</v>
      </c>
      <c r="FY112" s="25">
        <v>2.5</v>
      </c>
      <c r="FZ112" s="25">
        <v>2.8</v>
      </c>
      <c r="GA112" s="25">
        <v>2.2000000000000002</v>
      </c>
      <c r="GB112" s="25">
        <v>2.8</v>
      </c>
      <c r="GC112" s="25">
        <v>2</v>
      </c>
      <c r="GD112" s="25">
        <v>2.8</v>
      </c>
      <c r="GE112" s="25">
        <v>2.2000000000000002</v>
      </c>
      <c r="GG112" s="28">
        <v>560706</v>
      </c>
      <c r="GH112" s="28">
        <v>386426.8</v>
      </c>
      <c r="GI112" s="28">
        <v>1904278.9</v>
      </c>
      <c r="GJ112" s="28">
        <v>136666</v>
      </c>
      <c r="GK112" s="28">
        <v>151055.4</v>
      </c>
      <c r="GL112" s="28">
        <v>125939.4</v>
      </c>
      <c r="GM112" s="28">
        <v>48865.4</v>
      </c>
      <c r="GN112" s="28">
        <v>448639.5</v>
      </c>
      <c r="GO112" s="28">
        <v>568018.30000000005</v>
      </c>
      <c r="GP112" s="28">
        <v>50075.9</v>
      </c>
      <c r="GQ112" s="28">
        <v>296729</v>
      </c>
      <c r="GR112" s="28">
        <v>3095.5</v>
      </c>
      <c r="GS112" s="28">
        <v>35263.800000000003</v>
      </c>
      <c r="GU112" s="26">
        <v>25.21</v>
      </c>
      <c r="GV112" s="26">
        <v>19.399999999999999</v>
      </c>
      <c r="GW112" s="26">
        <v>59.19</v>
      </c>
      <c r="GX112" s="26">
        <v>41.39</v>
      </c>
      <c r="GY112" s="26">
        <v>56.02</v>
      </c>
      <c r="GZ112" s="26">
        <v>54.81</v>
      </c>
      <c r="HA112" s="26">
        <v>25.58</v>
      </c>
      <c r="HB112" s="26">
        <v>34.549999999999997</v>
      </c>
      <c r="HC112" s="26">
        <v>17.55</v>
      </c>
      <c r="HD112" s="26">
        <v>8.66</v>
      </c>
      <c r="HE112" s="26">
        <v>12.39</v>
      </c>
      <c r="HF112" s="26">
        <v>9.02</v>
      </c>
      <c r="HG112" s="26">
        <v>2</v>
      </c>
      <c r="HI112" s="27">
        <f t="shared" si="57"/>
        <v>2.1031037422185171E-2</v>
      </c>
      <c r="HJ112" s="27">
        <f t="shared" si="57"/>
        <v>9.331977166487454E-3</v>
      </c>
      <c r="HK112" s="27">
        <f t="shared" si="57"/>
        <v>1.4369101767532576E-2</v>
      </c>
      <c r="HL112" s="27">
        <f t="shared" si="54"/>
        <v>1.8017977515730386E-2</v>
      </c>
      <c r="HM112" s="27">
        <f t="shared" si="54"/>
        <v>2.6894318096827106E-2</v>
      </c>
      <c r="HN112" s="27">
        <f t="shared" si="54"/>
        <v>3.6380251255900338E-2</v>
      </c>
      <c r="HO112" s="27">
        <f t="shared" si="54"/>
        <v>3.6014539295804018E-2</v>
      </c>
      <c r="HP112" s="27">
        <f t="shared" si="54"/>
        <v>1.240292655670208E-2</v>
      </c>
      <c r="HQ112" s="27">
        <f t="shared" si="54"/>
        <v>1.0092365769324055E-2</v>
      </c>
      <c r="HR112" s="27">
        <f t="shared" si="54"/>
        <v>1.9533552434751088E-2</v>
      </c>
      <c r="HS112" s="27">
        <f t="shared" si="64"/>
        <v>9.2613351386808818E-3</v>
      </c>
      <c r="HT112" s="27">
        <f t="shared" si="64"/>
        <v>0.137490295974941</v>
      </c>
      <c r="HU112" s="27">
        <f t="shared" si="64"/>
        <v>9.728601264694452E-3</v>
      </c>
      <c r="HW112" s="27">
        <f t="shared" si="38"/>
        <v>4.4991698357280736E-2</v>
      </c>
      <c r="HX112" s="27">
        <f t="shared" si="39"/>
        <v>1.7632770856078044E-2</v>
      </c>
      <c r="HY112" s="27">
        <f t="shared" si="40"/>
        <v>2.3974846299128105E-2</v>
      </c>
      <c r="HZ112" s="27">
        <f t="shared" si="41"/>
        <v>2.6335075936991532E-2</v>
      </c>
      <c r="IA112" s="27">
        <f t="shared" si="42"/>
        <v>3.9564231352242359E-2</v>
      </c>
      <c r="IB112" s="27">
        <f t="shared" si="43"/>
        <v>4.6803193240715781E-2</v>
      </c>
      <c r="IC112" s="27">
        <f t="shared" si="44"/>
        <v>4.6501973138742145E-2</v>
      </c>
      <c r="ID112" s="27">
        <f t="shared" si="45"/>
        <v>2.0567773108979059E-2</v>
      </c>
      <c r="IE112" s="27">
        <f t="shared" si="46"/>
        <v>1.4121238184438218E-2</v>
      </c>
      <c r="IF112" s="27">
        <f t="shared" si="47"/>
        <v>2.6330642675471423E-2</v>
      </c>
      <c r="IG112" s="27">
        <f t="shared" si="48"/>
        <v>1.1156204308054989E-2</v>
      </c>
      <c r="IH112" s="27"/>
      <c r="II112" s="27"/>
      <c r="IK112" s="27">
        <f t="shared" si="67"/>
        <v>2.8389677818010319E-3</v>
      </c>
      <c r="IL112" s="27">
        <f t="shared" si="67"/>
        <v>3.8230977879027154E-3</v>
      </c>
      <c r="IM112" s="27">
        <f t="shared" si="67"/>
        <v>1.3579535139463998E-2</v>
      </c>
      <c r="IN112" s="27">
        <f t="shared" si="67"/>
        <v>0.15525784774715828</v>
      </c>
      <c r="IO112" s="27">
        <f t="shared" si="67"/>
        <v>7.3242092947468071E-2</v>
      </c>
      <c r="IP112" s="27">
        <f t="shared" si="67"/>
        <v>4.4869464757011455E-3</v>
      </c>
      <c r="IQ112" s="27">
        <f t="shared" si="67"/>
        <v>3.1160025791596702E-2</v>
      </c>
      <c r="IR112" s="27">
        <f t="shared" si="66"/>
        <v>5.5904654957521756E-3</v>
      </c>
      <c r="IS112" s="27">
        <f t="shared" si="58"/>
        <v>5.9704810606361286E-3</v>
      </c>
      <c r="IT112" s="27">
        <f t="shared" si="58"/>
        <v>1.5234407844868536E-2</v>
      </c>
      <c r="IU112" s="27">
        <f t="shared" si="58"/>
        <v>7.5638065622717118E-2</v>
      </c>
      <c r="IV112" s="27">
        <f t="shared" si="58"/>
        <v>0.10559990273468499</v>
      </c>
      <c r="IW112" s="27">
        <f t="shared" si="58"/>
        <v>1.5357856493179712E-2</v>
      </c>
    </row>
    <row r="113" spans="1:257">
      <c r="A113" s="21">
        <v>111</v>
      </c>
      <c r="B113" s="19" t="s">
        <v>173</v>
      </c>
      <c r="C113" s="19">
        <v>13</v>
      </c>
      <c r="D113" s="19">
        <v>1</v>
      </c>
      <c r="E113" s="19">
        <v>35</v>
      </c>
      <c r="G113" s="23">
        <v>41218</v>
      </c>
      <c r="H113" s="24">
        <v>0.99910879629629623</v>
      </c>
      <c r="I113" s="24"/>
      <c r="J113" s="25">
        <v>32.985999999999997</v>
      </c>
      <c r="K113" s="25">
        <v>-44.262</v>
      </c>
      <c r="L113" s="25">
        <v>10.454000000000001</v>
      </c>
      <c r="M113" s="26">
        <f t="shared" si="65"/>
        <v>361.48972186965989</v>
      </c>
      <c r="O113" s="26">
        <v>42.551472599999997</v>
      </c>
      <c r="P113" s="26">
        <v>9.2281226400000005</v>
      </c>
      <c r="Q113" s="26">
        <v>0.88930516999999987</v>
      </c>
      <c r="R113" s="26">
        <v>2.6308080000000001E-2</v>
      </c>
      <c r="S113" s="26">
        <v>0.25155980999999999</v>
      </c>
      <c r="T113" s="26">
        <v>33.136380500000001</v>
      </c>
      <c r="U113" s="26">
        <v>1.0549349099999998</v>
      </c>
      <c r="V113" s="26">
        <v>6.1671061299999996</v>
      </c>
      <c r="W113" s="26">
        <v>2.2443167999999996</v>
      </c>
      <c r="X113" s="26">
        <v>1.76449273</v>
      </c>
      <c r="Y113" s="26">
        <v>5.7821280000000003E-2</v>
      </c>
      <c r="Z113" s="26">
        <v>0.60399999999999998</v>
      </c>
      <c r="AA113" s="26">
        <v>0.49199999999999999</v>
      </c>
      <c r="AB113" s="26">
        <f t="shared" si="49"/>
        <v>98.467820649999993</v>
      </c>
      <c r="AC113" s="26">
        <f t="shared" si="50"/>
        <v>0.2543276696985009</v>
      </c>
      <c r="AD113" s="26">
        <f t="shared" si="36"/>
        <v>0.11101543443187074</v>
      </c>
      <c r="AE113" s="26">
        <f t="shared" si="37"/>
        <v>98.102477545869618</v>
      </c>
      <c r="AG113" s="25">
        <v>73.924999999999997</v>
      </c>
      <c r="AH113" s="25">
        <v>21.088000000000001</v>
      </c>
      <c r="AI113" s="25">
        <v>0.85540000000000005</v>
      </c>
      <c r="AJ113" s="25">
        <v>4.2299999999999997E-2</v>
      </c>
      <c r="AK113" s="25">
        <v>0.29970000000000002</v>
      </c>
      <c r="AL113" s="25">
        <v>44.341000000000001</v>
      </c>
      <c r="AM113" s="25">
        <v>3.1114000000000002</v>
      </c>
      <c r="AN113" s="25">
        <v>8.1660000000000004</v>
      </c>
      <c r="AO113" s="25">
        <v>9.4260000000000002</v>
      </c>
      <c r="AP113" s="25">
        <v>10.935</v>
      </c>
      <c r="AQ113" s="25">
        <v>0.40289999999999998</v>
      </c>
      <c r="AR113" s="25">
        <v>7.3122999999999996</v>
      </c>
      <c r="AS113" s="25">
        <v>25.3812</v>
      </c>
      <c r="AU113" s="26">
        <v>39.867100000000001</v>
      </c>
      <c r="AV113" s="26">
        <v>7.7287999999999997</v>
      </c>
      <c r="AW113" s="26">
        <v>0.84470000000000001</v>
      </c>
      <c r="AX113" s="26">
        <v>2.5600000000000001E-2</v>
      </c>
      <c r="AY113" s="26">
        <v>0.247</v>
      </c>
      <c r="AZ113" s="26">
        <v>31.264800000000001</v>
      </c>
      <c r="BA113" s="26">
        <v>1.0277000000000001</v>
      </c>
      <c r="BB113" s="26">
        <v>4.6783000000000001</v>
      </c>
      <c r="BC113" s="26">
        <v>2.3147000000000002</v>
      </c>
      <c r="BD113" s="26">
        <v>1.2761</v>
      </c>
      <c r="BE113" s="26">
        <v>6.0100000000000001E-2</v>
      </c>
      <c r="BF113" s="26">
        <v>0.65959999999999996</v>
      </c>
      <c r="BG113" s="26">
        <v>0.50760000000000005</v>
      </c>
      <c r="BI113" s="27">
        <f t="shared" si="61"/>
        <v>1.0673330289888152</v>
      </c>
      <c r="BJ113" s="27">
        <f t="shared" si="61"/>
        <v>1.1939916468274507</v>
      </c>
      <c r="BK113" s="27">
        <f t="shared" si="61"/>
        <v>1.0528059310997986</v>
      </c>
      <c r="BL113" s="27">
        <f t="shared" si="60"/>
        <v>1.027659375</v>
      </c>
      <c r="BM113" s="27">
        <f t="shared" si="60"/>
        <v>1.0184607692307692</v>
      </c>
      <c r="BN113" s="27">
        <f t="shared" si="60"/>
        <v>1.0598622252501215</v>
      </c>
      <c r="BO113" s="27">
        <f t="shared" si="60"/>
        <v>1.0265008368200834</v>
      </c>
      <c r="BP113" s="27">
        <f t="shared" si="60"/>
        <v>1.3182365667015796</v>
      </c>
      <c r="BQ113" s="27">
        <f t="shared" si="60"/>
        <v>0.96959294941029051</v>
      </c>
      <c r="BR113" s="27">
        <f t="shared" si="51"/>
        <v>1.3827229292375205</v>
      </c>
      <c r="BS113" s="27">
        <f t="shared" si="51"/>
        <v>0.96208452579034942</v>
      </c>
      <c r="BT113" s="27">
        <f t="shared" si="51"/>
        <v>0.91570648878107941</v>
      </c>
      <c r="BU113" s="27">
        <f t="shared" si="51"/>
        <v>0.96926713947990528</v>
      </c>
      <c r="BW113" s="19">
        <v>414501</v>
      </c>
      <c r="BX113" s="19">
        <v>81490.399999999994</v>
      </c>
      <c r="BY113" s="19">
        <v>16290.8</v>
      </c>
      <c r="BZ113" s="19">
        <v>76.5</v>
      </c>
      <c r="CA113" s="19">
        <v>455.8</v>
      </c>
      <c r="CB113" s="19">
        <v>55841.599999999999</v>
      </c>
      <c r="CC113" s="19">
        <v>1520.3</v>
      </c>
      <c r="CD113" s="19">
        <v>36636.699999999997</v>
      </c>
      <c r="CE113" s="19">
        <v>53542.9</v>
      </c>
      <c r="CF113" s="19">
        <v>5475.7</v>
      </c>
      <c r="CG113" s="19">
        <v>1194.3</v>
      </c>
      <c r="CH113" s="19">
        <v>226.2</v>
      </c>
      <c r="CI113" s="19">
        <v>8948.7999999999993</v>
      </c>
      <c r="CK113" s="19">
        <f t="shared" si="55"/>
        <v>417811.52857142856</v>
      </c>
      <c r="CL113" s="19">
        <f t="shared" si="55"/>
        <v>82853.060784313726</v>
      </c>
      <c r="CM113" s="19">
        <f t="shared" si="55"/>
        <v>22827.923404255318</v>
      </c>
      <c r="CN113" s="19">
        <f t="shared" si="55"/>
        <v>417.5</v>
      </c>
      <c r="CO113" s="19">
        <f t="shared" si="55"/>
        <v>655.18936170212771</v>
      </c>
      <c r="CP113" s="19">
        <f t="shared" si="55"/>
        <v>56203.871929824563</v>
      </c>
      <c r="CQ113" s="19">
        <f t="shared" si="55"/>
        <v>1761.45</v>
      </c>
      <c r="CR113" s="19">
        <f t="shared" si="55"/>
        <v>37365.25</v>
      </c>
      <c r="CS113" s="19">
        <f t="shared" si="55"/>
        <v>57303.700000000004</v>
      </c>
      <c r="CT113" s="19">
        <f t="shared" si="55"/>
        <v>5836.65</v>
      </c>
      <c r="CU113" s="19">
        <f t="shared" si="62"/>
        <v>2921.4952380952382</v>
      </c>
      <c r="CV113" s="19">
        <f t="shared" si="62"/>
        <v>367.0333333333333</v>
      </c>
      <c r="CW113" s="19">
        <f t="shared" si="62"/>
        <v>10071.549999999999</v>
      </c>
      <c r="CY113" s="19">
        <v>3992</v>
      </c>
      <c r="CZ113" s="19">
        <v>1656.7</v>
      </c>
      <c r="DA113" s="19">
        <v>6833</v>
      </c>
      <c r="DB113" s="19">
        <v>359.3</v>
      </c>
      <c r="DC113" s="19">
        <v>196.3</v>
      </c>
      <c r="DD113" s="19">
        <v>395.9</v>
      </c>
      <c r="DE113" s="19">
        <v>256.10000000000002</v>
      </c>
      <c r="DF113" s="19">
        <v>848.3</v>
      </c>
      <c r="DG113" s="19">
        <v>3925.5</v>
      </c>
      <c r="DH113" s="19">
        <v>395.9</v>
      </c>
      <c r="DI113" s="19">
        <v>1823</v>
      </c>
      <c r="DJ113" s="19">
        <v>163</v>
      </c>
      <c r="DK113" s="19">
        <v>1161</v>
      </c>
      <c r="DM113" s="19">
        <v>2401.9</v>
      </c>
      <c r="DN113" s="19">
        <v>1004.7</v>
      </c>
      <c r="DO113" s="19">
        <v>6200.9</v>
      </c>
      <c r="DP113" s="19">
        <v>322.7</v>
      </c>
      <c r="DQ113" s="19">
        <v>202.9</v>
      </c>
      <c r="DR113" s="19">
        <v>336</v>
      </c>
      <c r="DS113" s="19">
        <v>226.2</v>
      </c>
      <c r="DT113" s="19">
        <v>608.79999999999995</v>
      </c>
      <c r="DU113" s="19">
        <v>3596.1</v>
      </c>
      <c r="DV113" s="19">
        <v>326</v>
      </c>
      <c r="DW113" s="19">
        <v>1640.1</v>
      </c>
      <c r="DX113" s="19">
        <v>123.1</v>
      </c>
      <c r="DY113" s="19">
        <v>1084.5</v>
      </c>
      <c r="EA113" s="19">
        <f t="shared" si="56"/>
        <v>3310.5285714285715</v>
      </c>
      <c r="EB113" s="19">
        <f t="shared" si="56"/>
        <v>1362.6607843137256</v>
      </c>
      <c r="EC113" s="19">
        <f t="shared" si="56"/>
        <v>6537.1234042553187</v>
      </c>
      <c r="ED113" s="19">
        <f t="shared" si="56"/>
        <v>341</v>
      </c>
      <c r="EE113" s="19">
        <f t="shared" si="56"/>
        <v>199.38936170212767</v>
      </c>
      <c r="EF113" s="19">
        <f t="shared" si="56"/>
        <v>362.27192982456137</v>
      </c>
      <c r="EG113" s="19">
        <f t="shared" si="56"/>
        <v>241.15</v>
      </c>
      <c r="EH113" s="19">
        <f t="shared" si="56"/>
        <v>728.55</v>
      </c>
      <c r="EI113" s="19">
        <f t="shared" si="56"/>
        <v>3760.8</v>
      </c>
      <c r="EJ113" s="19">
        <f t="shared" si="56"/>
        <v>360.95</v>
      </c>
      <c r="EK113" s="19">
        <f t="shared" si="63"/>
        <v>1727.195238095238</v>
      </c>
      <c r="EL113" s="19">
        <f t="shared" si="63"/>
        <v>140.83333333333331</v>
      </c>
      <c r="EM113" s="19">
        <f t="shared" si="63"/>
        <v>1122.75</v>
      </c>
      <c r="EO113" s="26">
        <v>30.06</v>
      </c>
      <c r="EQ113" s="19">
        <v>10</v>
      </c>
      <c r="ER113" s="19">
        <v>30</v>
      </c>
      <c r="ES113" s="19">
        <v>20</v>
      </c>
      <c r="ET113" s="19">
        <v>50</v>
      </c>
      <c r="EU113" s="19">
        <v>30</v>
      </c>
      <c r="EV113" s="19">
        <v>30</v>
      </c>
      <c r="EW113" s="19">
        <v>30</v>
      </c>
      <c r="EX113" s="19">
        <v>30</v>
      </c>
      <c r="EY113" s="19">
        <v>20</v>
      </c>
      <c r="EZ113" s="19">
        <v>30</v>
      </c>
      <c r="FA113" s="19">
        <v>20</v>
      </c>
      <c r="FB113" s="19">
        <v>30</v>
      </c>
      <c r="FC113" s="19">
        <v>20</v>
      </c>
      <c r="FE113" s="25">
        <v>2.1</v>
      </c>
      <c r="FF113" s="25">
        <v>2.2999999999999998</v>
      </c>
      <c r="FG113" s="25">
        <v>2.2000000000000002</v>
      </c>
      <c r="FH113" s="25">
        <v>2.8</v>
      </c>
      <c r="FI113" s="25">
        <v>2.2000000000000002</v>
      </c>
      <c r="FJ113" s="25">
        <v>3.2</v>
      </c>
      <c r="FK113" s="25">
        <v>2.5</v>
      </c>
      <c r="FL113" s="25">
        <v>2.8</v>
      </c>
      <c r="FM113" s="25">
        <v>2.2000000000000002</v>
      </c>
      <c r="FN113" s="25">
        <v>2.8</v>
      </c>
      <c r="FO113" s="25">
        <v>2.2000000000000002</v>
      </c>
      <c r="FP113" s="25">
        <v>3.5</v>
      </c>
      <c r="FQ113" s="25">
        <v>2.2000000000000002</v>
      </c>
      <c r="FR113" s="25"/>
      <c r="FS113" s="25">
        <v>2.8</v>
      </c>
      <c r="FT113" s="25">
        <v>2.8</v>
      </c>
      <c r="FU113" s="25">
        <v>2.5</v>
      </c>
      <c r="FV113" s="25">
        <v>2.8</v>
      </c>
      <c r="FW113" s="25">
        <v>2.5</v>
      </c>
      <c r="FX113" s="25">
        <v>2.5</v>
      </c>
      <c r="FY113" s="25">
        <v>2.5</v>
      </c>
      <c r="FZ113" s="25">
        <v>2.8</v>
      </c>
      <c r="GA113" s="25">
        <v>2.2000000000000002</v>
      </c>
      <c r="GB113" s="25">
        <v>2.8</v>
      </c>
      <c r="GC113" s="25">
        <v>2</v>
      </c>
      <c r="GD113" s="25">
        <v>2.8</v>
      </c>
      <c r="GE113" s="25">
        <v>2.2000000000000002</v>
      </c>
      <c r="GG113" s="28">
        <v>560706</v>
      </c>
      <c r="GH113" s="28">
        <v>386426.8</v>
      </c>
      <c r="GI113" s="28">
        <v>1904278.9</v>
      </c>
      <c r="GJ113" s="28">
        <v>136666</v>
      </c>
      <c r="GK113" s="28">
        <v>151055.4</v>
      </c>
      <c r="GL113" s="28">
        <v>125939.4</v>
      </c>
      <c r="GM113" s="28">
        <v>48865.4</v>
      </c>
      <c r="GN113" s="28">
        <v>448639.5</v>
      </c>
      <c r="GO113" s="28">
        <v>568018.30000000005</v>
      </c>
      <c r="GP113" s="28">
        <v>50075.9</v>
      </c>
      <c r="GQ113" s="28">
        <v>296729</v>
      </c>
      <c r="GR113" s="28">
        <v>3095.5</v>
      </c>
      <c r="GS113" s="28">
        <v>35263.800000000003</v>
      </c>
      <c r="GU113" s="26">
        <v>25.21</v>
      </c>
      <c r="GV113" s="26">
        <v>19.399999999999999</v>
      </c>
      <c r="GW113" s="26">
        <v>59.19</v>
      </c>
      <c r="GX113" s="26">
        <v>41.39</v>
      </c>
      <c r="GY113" s="26">
        <v>56.02</v>
      </c>
      <c r="GZ113" s="26">
        <v>54.81</v>
      </c>
      <c r="HA113" s="26">
        <v>25.58</v>
      </c>
      <c r="HB113" s="26">
        <v>34.549999999999997</v>
      </c>
      <c r="HC113" s="26">
        <v>17.55</v>
      </c>
      <c r="HD113" s="26">
        <v>8.66</v>
      </c>
      <c r="HE113" s="26">
        <v>12.39</v>
      </c>
      <c r="HF113" s="26">
        <v>9.02</v>
      </c>
      <c r="HG113" s="26">
        <v>2</v>
      </c>
      <c r="HI113" s="27">
        <f t="shared" si="57"/>
        <v>2.1366236238186447E-2</v>
      </c>
      <c r="HJ113" s="27">
        <f t="shared" si="57"/>
        <v>9.8857766848349966E-3</v>
      </c>
      <c r="HK113" s="27">
        <f t="shared" si="57"/>
        <v>1.4477254727280254E-2</v>
      </c>
      <c r="HL113" s="27">
        <f t="shared" si="57"/>
        <v>1.988923518411093E-2</v>
      </c>
      <c r="HM113" s="27">
        <f t="shared" si="57"/>
        <v>2.38277635941977E-2</v>
      </c>
      <c r="HN113" s="27">
        <f t="shared" si="57"/>
        <v>3.92234757107831E-2</v>
      </c>
      <c r="HO113" s="27">
        <f t="shared" si="57"/>
        <v>3.728062288520137E-2</v>
      </c>
      <c r="HP113" s="27">
        <f t="shared" si="57"/>
        <v>1.2242065998754319E-2</v>
      </c>
      <c r="HQ113" s="27">
        <f t="shared" si="57"/>
        <v>1.0052431619347274E-2</v>
      </c>
      <c r="HR113" s="27">
        <f t="shared" si="57"/>
        <v>2.0296864542857999E-2</v>
      </c>
      <c r="HS113" s="27">
        <f t="shared" si="64"/>
        <v>9.1352834134649178E-3</v>
      </c>
      <c r="HT113" s="27">
        <f t="shared" si="64"/>
        <v>0.14147049958607777</v>
      </c>
      <c r="HU113" s="27">
        <f t="shared" si="64"/>
        <v>1.0078889265809486E-2</v>
      </c>
      <c r="HW113" s="27">
        <f t="shared" si="38"/>
        <v>4.5708789184352262E-2</v>
      </c>
      <c r="HX113" s="27">
        <f t="shared" si="39"/>
        <v>1.8679175045995727E-2</v>
      </c>
      <c r="HY113" s="27">
        <f t="shared" si="40"/>
        <v>2.4155299512467105E-2</v>
      </c>
      <c r="HZ113" s="27">
        <f t="shared" si="41"/>
        <v>2.9070106145096534E-2</v>
      </c>
      <c r="IA113" s="27">
        <f t="shared" si="42"/>
        <v>3.5053023023424237E-2</v>
      </c>
      <c r="IB113" s="27">
        <f t="shared" si="43"/>
        <v>5.046100150192246E-2</v>
      </c>
      <c r="IC113" s="27">
        <f t="shared" si="44"/>
        <v>4.8136740269372008E-2</v>
      </c>
      <c r="ID113" s="27">
        <f t="shared" si="45"/>
        <v>2.0301018045734288E-2</v>
      </c>
      <c r="IE113" s="27">
        <f t="shared" si="46"/>
        <v>1.4065362321790705E-2</v>
      </c>
      <c r="IF113" s="27">
        <f t="shared" si="47"/>
        <v>2.7359564497836296E-2</v>
      </c>
      <c r="IG113" s="27">
        <f t="shared" si="48"/>
        <v>1.100436239985984E-2</v>
      </c>
      <c r="IH113" s="27"/>
      <c r="II113" s="27"/>
      <c r="IK113" s="27">
        <f t="shared" si="67"/>
        <v>2.8555115673428973E-3</v>
      </c>
      <c r="IL113" s="27">
        <f t="shared" si="67"/>
        <v>3.7500324170205877E-3</v>
      </c>
      <c r="IM113" s="27">
        <f t="shared" si="67"/>
        <v>1.3566363542820715E-2</v>
      </c>
      <c r="IN113" s="27">
        <f t="shared" si="67"/>
        <v>0.29365463976244593</v>
      </c>
      <c r="IO113" s="27">
        <f t="shared" si="67"/>
        <v>6.7537752095706977E-2</v>
      </c>
      <c r="IP113" s="27">
        <f t="shared" si="67"/>
        <v>4.4850296448076029E-3</v>
      </c>
      <c r="IQ113" s="27">
        <f t="shared" si="67"/>
        <v>3.0996502648480057E-2</v>
      </c>
      <c r="IR113" s="27">
        <f t="shared" si="66"/>
        <v>5.609907300129632E-3</v>
      </c>
      <c r="IS113" s="27">
        <f t="shared" si="58"/>
        <v>5.9522755367958837E-3</v>
      </c>
      <c r="IT113" s="27">
        <f t="shared" si="58"/>
        <v>1.5139690946335752E-2</v>
      </c>
      <c r="IU113" s="27">
        <f t="shared" si="58"/>
        <v>7.3627897151840094E-2</v>
      </c>
      <c r="IV113" s="27">
        <f t="shared" si="58"/>
        <v>0.10491247643213523</v>
      </c>
      <c r="IW113" s="27">
        <f t="shared" si="58"/>
        <v>1.5248396729705715E-2</v>
      </c>
    </row>
    <row r="114" spans="1:257">
      <c r="A114" s="21">
        <v>112</v>
      </c>
      <c r="B114" s="19" t="s">
        <v>173</v>
      </c>
      <c r="C114" s="19">
        <v>13</v>
      </c>
      <c r="D114" s="19">
        <v>1</v>
      </c>
      <c r="E114" s="19">
        <v>36</v>
      </c>
      <c r="G114" s="23">
        <v>41219</v>
      </c>
      <c r="H114" s="24">
        <v>2.1412037037037038E-3</v>
      </c>
      <c r="I114" s="24"/>
      <c r="J114" s="25">
        <v>32.993000000000002</v>
      </c>
      <c r="K114" s="25">
        <v>-44.255000000000003</v>
      </c>
      <c r="L114" s="25">
        <v>10.454000000000001</v>
      </c>
      <c r="M114" s="26">
        <f t="shared" si="65"/>
        <v>371.38921680627362</v>
      </c>
      <c r="O114" s="26">
        <v>42.68839036</v>
      </c>
      <c r="P114" s="26">
        <v>9.0694079999999992</v>
      </c>
      <c r="Q114" s="26">
        <v>0.91099553999999983</v>
      </c>
      <c r="R114" s="26">
        <v>6.7231760000000002E-2</v>
      </c>
      <c r="S114" s="26">
        <v>0.27656867999999996</v>
      </c>
      <c r="T114" s="26">
        <v>32.965276000000003</v>
      </c>
      <c r="U114" s="26">
        <v>1.0265278499999999</v>
      </c>
      <c r="V114" s="26">
        <v>6.1654478599999996</v>
      </c>
      <c r="W114" s="26">
        <v>2.2862928</v>
      </c>
      <c r="X114" s="26">
        <v>1.7564049099999999</v>
      </c>
      <c r="Y114" s="26">
        <v>5.0593619999999999E-2</v>
      </c>
      <c r="Z114" s="26">
        <v>0.502</v>
      </c>
      <c r="AA114" s="26">
        <v>0.48700000000000004</v>
      </c>
      <c r="AB114" s="26">
        <f t="shared" si="49"/>
        <v>98.252137379999979</v>
      </c>
      <c r="AC114" s="26">
        <f t="shared" si="50"/>
        <v>0.21137829501431699</v>
      </c>
      <c r="AD114" s="26">
        <f t="shared" si="36"/>
        <v>0.10988722879740052</v>
      </c>
      <c r="AE114" s="26">
        <f t="shared" si="37"/>
        <v>97.930871856188261</v>
      </c>
      <c r="AG114" s="25">
        <v>74.22</v>
      </c>
      <c r="AH114" s="25">
        <v>20.731999999999999</v>
      </c>
      <c r="AI114" s="25">
        <v>0.87360000000000004</v>
      </c>
      <c r="AJ114" s="25">
        <v>0.1111</v>
      </c>
      <c r="AK114" s="25">
        <v>0.32840000000000003</v>
      </c>
      <c r="AL114" s="25">
        <v>44.091999999999999</v>
      </c>
      <c r="AM114" s="25">
        <v>3.0264000000000002</v>
      </c>
      <c r="AN114" s="25">
        <v>8.1690000000000005</v>
      </c>
      <c r="AO114" s="25">
        <v>9.5969999999999995</v>
      </c>
      <c r="AP114" s="25">
        <v>10.89</v>
      </c>
      <c r="AQ114" s="25">
        <v>0.34789999999999999</v>
      </c>
      <c r="AR114" s="25">
        <v>6.0484999999999998</v>
      </c>
      <c r="AS114" s="25">
        <v>25.099</v>
      </c>
      <c r="AU114" s="26">
        <v>40.026200000000003</v>
      </c>
      <c r="AV114" s="26">
        <v>7.5983000000000001</v>
      </c>
      <c r="AW114" s="26">
        <v>0.86270000000000002</v>
      </c>
      <c r="AX114" s="26">
        <v>6.7199999999999996E-2</v>
      </c>
      <c r="AY114" s="26">
        <v>0.27060000000000001</v>
      </c>
      <c r="AZ114" s="26">
        <v>31.089300000000001</v>
      </c>
      <c r="BA114" s="26">
        <v>0.99960000000000004</v>
      </c>
      <c r="BB114" s="26">
        <v>4.68</v>
      </c>
      <c r="BC114" s="26">
        <v>2.3565999999999998</v>
      </c>
      <c r="BD114" s="26">
        <v>1.2708999999999999</v>
      </c>
      <c r="BE114" s="26">
        <v>5.1900000000000002E-2</v>
      </c>
      <c r="BF114" s="26">
        <v>0.54559999999999997</v>
      </c>
      <c r="BG114" s="26">
        <v>0.502</v>
      </c>
      <c r="BI114" s="27">
        <f t="shared" si="61"/>
        <v>1.06651119416782</v>
      </c>
      <c r="BJ114" s="27">
        <f t="shared" si="61"/>
        <v>1.1936101496387348</v>
      </c>
      <c r="BK114" s="27">
        <f t="shared" si="61"/>
        <v>1.0559818476874925</v>
      </c>
      <c r="BL114" s="27">
        <f t="shared" si="60"/>
        <v>1.0004726190476192</v>
      </c>
      <c r="BM114" s="27">
        <f t="shared" si="60"/>
        <v>1.0220572062084254</v>
      </c>
      <c r="BN114" s="27">
        <f t="shared" si="60"/>
        <v>1.0603415322956773</v>
      </c>
      <c r="BO114" s="27">
        <f t="shared" si="60"/>
        <v>1.02693862545018</v>
      </c>
      <c r="BP114" s="27">
        <f t="shared" si="60"/>
        <v>1.317403388888889</v>
      </c>
      <c r="BQ114" s="27">
        <f t="shared" si="60"/>
        <v>0.97016583213103635</v>
      </c>
      <c r="BR114" s="27">
        <f t="shared" si="51"/>
        <v>1.3820166102761822</v>
      </c>
      <c r="BS114" s="27">
        <f t="shared" si="51"/>
        <v>0.97482890173410397</v>
      </c>
      <c r="BT114" s="27">
        <f t="shared" si="51"/>
        <v>0.92008797653958951</v>
      </c>
      <c r="BU114" s="27">
        <f t="shared" si="51"/>
        <v>0.97011952191235074</v>
      </c>
      <c r="BW114" s="19">
        <v>416152.3</v>
      </c>
      <c r="BX114" s="19">
        <v>80113.100000000006</v>
      </c>
      <c r="BY114" s="19">
        <v>16637.8</v>
      </c>
      <c r="BZ114" s="19">
        <v>172.9</v>
      </c>
      <c r="CA114" s="19">
        <v>498.8</v>
      </c>
      <c r="CB114" s="19">
        <v>55530.400000000001</v>
      </c>
      <c r="CC114" s="19">
        <v>1479.9</v>
      </c>
      <c r="CD114" s="19">
        <v>36651.1</v>
      </c>
      <c r="CE114" s="19">
        <v>54512.800000000003</v>
      </c>
      <c r="CF114" s="19">
        <v>5453.9</v>
      </c>
      <c r="CG114" s="19">
        <v>1030.9000000000001</v>
      </c>
      <c r="CH114" s="19">
        <v>186.2</v>
      </c>
      <c r="CI114" s="19">
        <v>8849.2999999999993</v>
      </c>
      <c r="CK114" s="19">
        <f t="shared" si="55"/>
        <v>419323.01428571425</v>
      </c>
      <c r="CL114" s="19">
        <f t="shared" si="55"/>
        <v>81331.81960784315</v>
      </c>
      <c r="CM114" s="19">
        <f t="shared" si="55"/>
        <v>22959.076595744678</v>
      </c>
      <c r="CN114" s="19">
        <f t="shared" si="55"/>
        <v>458.9</v>
      </c>
      <c r="CO114" s="19">
        <f t="shared" si="55"/>
        <v>707.92553191489367</v>
      </c>
      <c r="CP114" s="19">
        <f t="shared" si="55"/>
        <v>55860.905263157896</v>
      </c>
      <c r="CQ114" s="19">
        <f t="shared" si="55"/>
        <v>1716</v>
      </c>
      <c r="CR114" s="19">
        <f t="shared" si="55"/>
        <v>37309.549999999996</v>
      </c>
      <c r="CS114" s="19">
        <f t="shared" si="55"/>
        <v>58315.600000000006</v>
      </c>
      <c r="CT114" s="19">
        <f t="shared" si="55"/>
        <v>5774.8499999999995</v>
      </c>
      <c r="CU114" s="19">
        <f t="shared" si="62"/>
        <v>2737.2666666666669</v>
      </c>
      <c r="CV114" s="19">
        <f t="shared" si="62"/>
        <v>334.4111111111111</v>
      </c>
      <c r="CW114" s="19">
        <f t="shared" si="62"/>
        <v>9921.7999999999993</v>
      </c>
      <c r="CY114" s="19">
        <v>3757.9</v>
      </c>
      <c r="CZ114" s="19">
        <v>1416.7</v>
      </c>
      <c r="DA114" s="19">
        <v>6531.4</v>
      </c>
      <c r="DB114" s="19">
        <v>319.3</v>
      </c>
      <c r="DC114" s="19">
        <v>202.9</v>
      </c>
      <c r="DD114" s="19">
        <v>349.2</v>
      </c>
      <c r="DE114" s="19">
        <v>236.1</v>
      </c>
      <c r="DF114" s="19">
        <v>731.6</v>
      </c>
      <c r="DG114" s="19">
        <v>3767.9</v>
      </c>
      <c r="DH114" s="19">
        <v>319.3</v>
      </c>
      <c r="DI114" s="19">
        <v>1699.4</v>
      </c>
      <c r="DJ114" s="19">
        <v>179.6</v>
      </c>
      <c r="DK114" s="19">
        <v>1193.9000000000001</v>
      </c>
      <c r="DM114" s="19">
        <v>2387.8000000000002</v>
      </c>
      <c r="DN114" s="19">
        <v>977.7</v>
      </c>
      <c r="DO114" s="19">
        <v>6082.5</v>
      </c>
      <c r="DP114" s="19">
        <v>252.7</v>
      </c>
      <c r="DQ114" s="19">
        <v>216.2</v>
      </c>
      <c r="DR114" s="19">
        <v>315.89999999999998</v>
      </c>
      <c r="DS114" s="19">
        <v>236.1</v>
      </c>
      <c r="DT114" s="19">
        <v>585.29999999999995</v>
      </c>
      <c r="DU114" s="19">
        <v>3837.7</v>
      </c>
      <c r="DV114" s="19">
        <v>322.60000000000002</v>
      </c>
      <c r="DW114" s="19">
        <v>1712.7</v>
      </c>
      <c r="DX114" s="19">
        <v>123.1</v>
      </c>
      <c r="DY114" s="19">
        <v>951.1</v>
      </c>
      <c r="EA114" s="19">
        <f t="shared" si="56"/>
        <v>3170.7142857142858</v>
      </c>
      <c r="EB114" s="19">
        <f t="shared" si="56"/>
        <v>1218.7196078431373</v>
      </c>
      <c r="EC114" s="19">
        <f t="shared" si="56"/>
        <v>6321.2765957446809</v>
      </c>
      <c r="ED114" s="19">
        <f t="shared" si="56"/>
        <v>286</v>
      </c>
      <c r="EE114" s="19">
        <f t="shared" si="56"/>
        <v>209.12553191489363</v>
      </c>
      <c r="EF114" s="19">
        <f t="shared" si="56"/>
        <v>330.50526315789472</v>
      </c>
      <c r="EG114" s="19">
        <f t="shared" si="56"/>
        <v>236.1</v>
      </c>
      <c r="EH114" s="19">
        <f t="shared" si="56"/>
        <v>658.45</v>
      </c>
      <c r="EI114" s="19">
        <f t="shared" si="56"/>
        <v>3802.8</v>
      </c>
      <c r="EJ114" s="19">
        <f t="shared" si="56"/>
        <v>320.95000000000005</v>
      </c>
      <c r="EK114" s="19">
        <f t="shared" si="63"/>
        <v>1706.3666666666668</v>
      </c>
      <c r="EL114" s="19">
        <f t="shared" si="63"/>
        <v>148.21111111111111</v>
      </c>
      <c r="EM114" s="19">
        <f t="shared" si="63"/>
        <v>1072.5</v>
      </c>
      <c r="EO114" s="26">
        <v>30.07</v>
      </c>
      <c r="EQ114" s="19">
        <v>10</v>
      </c>
      <c r="ER114" s="19">
        <v>30</v>
      </c>
      <c r="ES114" s="19">
        <v>20</v>
      </c>
      <c r="ET114" s="19">
        <v>50</v>
      </c>
      <c r="EU114" s="19">
        <v>30</v>
      </c>
      <c r="EV114" s="19">
        <v>30</v>
      </c>
      <c r="EW114" s="19">
        <v>30</v>
      </c>
      <c r="EX114" s="19">
        <v>30</v>
      </c>
      <c r="EY114" s="19">
        <v>20</v>
      </c>
      <c r="EZ114" s="19">
        <v>30</v>
      </c>
      <c r="FA114" s="19">
        <v>20</v>
      </c>
      <c r="FB114" s="19">
        <v>30</v>
      </c>
      <c r="FC114" s="19">
        <v>20</v>
      </c>
      <c r="FE114" s="25">
        <v>2.1</v>
      </c>
      <c r="FF114" s="25">
        <v>2.2999999999999998</v>
      </c>
      <c r="FG114" s="25">
        <v>2.2000000000000002</v>
      </c>
      <c r="FH114" s="25">
        <v>2.8</v>
      </c>
      <c r="FI114" s="25">
        <v>2.2000000000000002</v>
      </c>
      <c r="FJ114" s="25">
        <v>3.2</v>
      </c>
      <c r="FK114" s="25">
        <v>2.5</v>
      </c>
      <c r="FL114" s="25">
        <v>2.8</v>
      </c>
      <c r="FM114" s="25">
        <v>2.2000000000000002</v>
      </c>
      <c r="FN114" s="25">
        <v>2.8</v>
      </c>
      <c r="FO114" s="25">
        <v>2.2000000000000002</v>
      </c>
      <c r="FP114" s="25">
        <v>3.5</v>
      </c>
      <c r="FQ114" s="25">
        <v>2.2000000000000002</v>
      </c>
      <c r="FR114" s="25"/>
      <c r="FS114" s="25">
        <v>2.8</v>
      </c>
      <c r="FT114" s="25">
        <v>2.8</v>
      </c>
      <c r="FU114" s="25">
        <v>2.5</v>
      </c>
      <c r="FV114" s="25">
        <v>2.8</v>
      </c>
      <c r="FW114" s="25">
        <v>2.5</v>
      </c>
      <c r="FX114" s="25">
        <v>2.5</v>
      </c>
      <c r="FY114" s="25">
        <v>2.5</v>
      </c>
      <c r="FZ114" s="25">
        <v>2.8</v>
      </c>
      <c r="GA114" s="25">
        <v>2.2000000000000002</v>
      </c>
      <c r="GB114" s="25">
        <v>2.8</v>
      </c>
      <c r="GC114" s="25">
        <v>2</v>
      </c>
      <c r="GD114" s="25">
        <v>2.8</v>
      </c>
      <c r="GE114" s="25">
        <v>2.2000000000000002</v>
      </c>
      <c r="GG114" s="28">
        <v>560706</v>
      </c>
      <c r="GH114" s="28">
        <v>386426.8</v>
      </c>
      <c r="GI114" s="28">
        <v>1904278.9</v>
      </c>
      <c r="GJ114" s="28">
        <v>136666</v>
      </c>
      <c r="GK114" s="28">
        <v>151055.4</v>
      </c>
      <c r="GL114" s="28">
        <v>125939.4</v>
      </c>
      <c r="GM114" s="28">
        <v>48865.4</v>
      </c>
      <c r="GN114" s="28">
        <v>448639.5</v>
      </c>
      <c r="GO114" s="28">
        <v>568018.30000000005</v>
      </c>
      <c r="GP114" s="28">
        <v>50075.9</v>
      </c>
      <c r="GQ114" s="28">
        <v>296729</v>
      </c>
      <c r="GR114" s="28">
        <v>3095.5</v>
      </c>
      <c r="GS114" s="28">
        <v>35263.800000000003</v>
      </c>
      <c r="GU114" s="26">
        <v>25.21</v>
      </c>
      <c r="GV114" s="26">
        <v>19.399999999999999</v>
      </c>
      <c r="GW114" s="26">
        <v>59.19</v>
      </c>
      <c r="GX114" s="26">
        <v>41.39</v>
      </c>
      <c r="GY114" s="26">
        <v>56.02</v>
      </c>
      <c r="GZ114" s="26">
        <v>54.81</v>
      </c>
      <c r="HA114" s="26">
        <v>25.58</v>
      </c>
      <c r="HB114" s="26">
        <v>34.549999999999997</v>
      </c>
      <c r="HC114" s="26">
        <v>17.55</v>
      </c>
      <c r="HD114" s="26">
        <v>8.66</v>
      </c>
      <c r="HE114" s="26">
        <v>12.39</v>
      </c>
      <c r="HF114" s="26">
        <v>9.02</v>
      </c>
      <c r="HG114" s="26">
        <v>2</v>
      </c>
      <c r="HI114" s="27">
        <f t="shared" si="57"/>
        <v>2.0890611547913988E-2</v>
      </c>
      <c r="HJ114" s="27">
        <f t="shared" si="57"/>
        <v>9.3445373628984543E-3</v>
      </c>
      <c r="HK114" s="27">
        <f t="shared" si="57"/>
        <v>1.4276809841018071E-2</v>
      </c>
      <c r="HL114" s="27">
        <f t="shared" si="57"/>
        <v>1.7729957851197645E-2</v>
      </c>
      <c r="HM114" s="27">
        <f t="shared" si="57"/>
        <v>2.4484683490171796E-2</v>
      </c>
      <c r="HN114" s="27">
        <f t="shared" si="57"/>
        <v>3.747503574400185E-2</v>
      </c>
      <c r="HO114" s="27">
        <f t="shared" si="57"/>
        <v>3.6897800266178407E-2</v>
      </c>
      <c r="HP114" s="27">
        <f t="shared" si="57"/>
        <v>1.1628926676950859E-2</v>
      </c>
      <c r="HQ114" s="27">
        <f t="shared" si="57"/>
        <v>1.0112698321039851E-2</v>
      </c>
      <c r="HR114" s="27">
        <f t="shared" si="57"/>
        <v>1.9126257236662954E-2</v>
      </c>
      <c r="HS114" s="27">
        <f t="shared" si="64"/>
        <v>9.1987841894686749E-3</v>
      </c>
      <c r="HT114" s="27">
        <f t="shared" si="64"/>
        <v>0.1457989436388748</v>
      </c>
      <c r="HU114" s="27">
        <f t="shared" si="64"/>
        <v>9.8577845283855468E-3</v>
      </c>
      <c r="HW114" s="27">
        <f t="shared" si="38"/>
        <v>4.4691285284452396E-2</v>
      </c>
      <c r="HX114" s="27">
        <f t="shared" si="39"/>
        <v>1.765650334719663E-2</v>
      </c>
      <c r="HY114" s="27">
        <f t="shared" si="40"/>
        <v>2.3820857219738652E-2</v>
      </c>
      <c r="HZ114" s="27">
        <f t="shared" si="41"/>
        <v>2.5914106395310478E-2</v>
      </c>
      <c r="IA114" s="27">
        <f t="shared" si="42"/>
        <v>3.6019417882391727E-2</v>
      </c>
      <c r="IB114" s="27">
        <f t="shared" si="43"/>
        <v>4.821163348465838E-2</v>
      </c>
      <c r="IC114" s="27">
        <f t="shared" si="44"/>
        <v>4.7642439703689553E-2</v>
      </c>
      <c r="ID114" s="27">
        <f t="shared" si="45"/>
        <v>1.9284249108387611E-2</v>
      </c>
      <c r="IE114" s="27">
        <f t="shared" si="46"/>
        <v>1.414968749079896E-2</v>
      </c>
      <c r="IF114" s="27">
        <f t="shared" si="47"/>
        <v>2.5781620967304561E-2</v>
      </c>
      <c r="IG114" s="27">
        <f t="shared" si="48"/>
        <v>1.1080855434633965E-2</v>
      </c>
      <c r="IH114" s="27"/>
      <c r="II114" s="27"/>
      <c r="IK114" s="27">
        <f t="shared" si="67"/>
        <v>2.8483353516342565E-3</v>
      </c>
      <c r="IL114" s="27">
        <f t="shared" si="67"/>
        <v>3.7759747245382836E-3</v>
      </c>
      <c r="IM114" s="27">
        <f t="shared" si="67"/>
        <v>1.3262046436045614E-2</v>
      </c>
      <c r="IN114" s="27">
        <f t="shared" si="67"/>
        <v>0.12873667192558311</v>
      </c>
      <c r="IO114" s="27">
        <f t="shared" si="67"/>
        <v>6.3920913557843392E-2</v>
      </c>
      <c r="IP114" s="27">
        <f t="shared" si="67"/>
        <v>4.4944527984821089E-3</v>
      </c>
      <c r="IQ114" s="27">
        <f t="shared" si="67"/>
        <v>3.1433397106832392E-2</v>
      </c>
      <c r="IR114" s="27">
        <f t="shared" si="66"/>
        <v>5.5975051971801091E-3</v>
      </c>
      <c r="IS114" s="27">
        <f t="shared" si="58"/>
        <v>5.8956260463473653E-3</v>
      </c>
      <c r="IT114" s="27">
        <f t="shared" si="58"/>
        <v>1.507234556651758E-2</v>
      </c>
      <c r="IU114" s="27">
        <f t="shared" si="58"/>
        <v>8.3381721330609421E-2</v>
      </c>
      <c r="IV114" s="27">
        <f t="shared" si="58"/>
        <v>0.12422146290669171</v>
      </c>
      <c r="IW114" s="27">
        <f t="shared" si="58"/>
        <v>1.5278937747778065E-2</v>
      </c>
    </row>
    <row r="115" spans="1:257">
      <c r="A115" s="21">
        <v>113</v>
      </c>
      <c r="B115" s="19" t="s">
        <v>173</v>
      </c>
      <c r="C115" s="19">
        <v>13</v>
      </c>
      <c r="D115" s="19">
        <v>1</v>
      </c>
      <c r="E115" s="19">
        <v>37</v>
      </c>
      <c r="G115" s="23">
        <v>41219</v>
      </c>
      <c r="H115" s="24">
        <v>5.1736111111111115E-3</v>
      </c>
      <c r="J115" s="25">
        <v>32.999000000000002</v>
      </c>
      <c r="K115" s="25">
        <v>-44.247</v>
      </c>
      <c r="L115" s="25">
        <v>10.454000000000001</v>
      </c>
      <c r="M115" s="26">
        <f t="shared" si="65"/>
        <v>381.3892168062759</v>
      </c>
      <c r="O115" s="26">
        <v>42.609234780000001</v>
      </c>
      <c r="P115" s="26">
        <v>9.2130069599999995</v>
      </c>
      <c r="Q115" s="26">
        <v>0.92768043999999994</v>
      </c>
      <c r="R115" s="26">
        <v>3.3615880000000001E-2</v>
      </c>
      <c r="S115" s="26">
        <v>0.23979092999999999</v>
      </c>
      <c r="T115" s="26">
        <v>32.933113499999997</v>
      </c>
      <c r="U115" s="26">
        <v>1.0910893499999998</v>
      </c>
      <c r="V115" s="26">
        <v>6.1687643999999997</v>
      </c>
      <c r="W115" s="26">
        <v>2.3912328</v>
      </c>
      <c r="X115" s="26">
        <v>1.7361853600000001</v>
      </c>
      <c r="Y115" s="26">
        <v>6.1435110000000001E-2</v>
      </c>
      <c r="Z115" s="26">
        <v>0.54100000000000004</v>
      </c>
      <c r="AA115" s="26">
        <v>0.48399999999999999</v>
      </c>
      <c r="AB115" s="26">
        <f t="shared" si="49"/>
        <v>98.430149509999993</v>
      </c>
      <c r="AC115" s="26">
        <f t="shared" si="50"/>
        <v>0.22780011474650497</v>
      </c>
      <c r="AD115" s="26">
        <f t="shared" si="36"/>
        <v>0.10921030541671838</v>
      </c>
      <c r="AE115" s="26">
        <f t="shared" si="37"/>
        <v>98.093139089836768</v>
      </c>
      <c r="AG115" s="25">
        <v>74.06</v>
      </c>
      <c r="AH115" s="25">
        <v>21.068000000000001</v>
      </c>
      <c r="AI115" s="25">
        <v>0.88990000000000002</v>
      </c>
      <c r="AJ115" s="25">
        <v>5.6099999999999997E-2</v>
      </c>
      <c r="AK115" s="25">
        <v>0.28510000000000002</v>
      </c>
      <c r="AL115" s="25">
        <v>44.055999999999997</v>
      </c>
      <c r="AM115" s="25">
        <v>3.2145999999999999</v>
      </c>
      <c r="AN115" s="25">
        <v>8.1769999999999996</v>
      </c>
      <c r="AO115" s="25">
        <v>10.037000000000001</v>
      </c>
      <c r="AP115" s="25">
        <v>10.768000000000001</v>
      </c>
      <c r="AQ115" s="25">
        <v>0.42659999999999998</v>
      </c>
      <c r="AR115" s="25">
        <v>6.5263</v>
      </c>
      <c r="AS115" s="25">
        <v>24.959800000000001</v>
      </c>
      <c r="AU115" s="26">
        <v>39.939900000000002</v>
      </c>
      <c r="AV115" s="26">
        <v>7.7214</v>
      </c>
      <c r="AW115" s="26">
        <v>0.87880000000000003</v>
      </c>
      <c r="AX115" s="26">
        <v>3.39E-2</v>
      </c>
      <c r="AY115" s="26">
        <v>0.2349</v>
      </c>
      <c r="AZ115" s="26">
        <v>31.0639</v>
      </c>
      <c r="BA115" s="26">
        <v>1.0618000000000001</v>
      </c>
      <c r="BB115" s="26">
        <v>4.6845999999999997</v>
      </c>
      <c r="BC115" s="26">
        <v>2.4647000000000001</v>
      </c>
      <c r="BD115" s="26">
        <v>1.2565999999999999</v>
      </c>
      <c r="BE115" s="26">
        <v>6.3600000000000004E-2</v>
      </c>
      <c r="BF115" s="26">
        <v>0.5887</v>
      </c>
      <c r="BG115" s="26">
        <v>0.49919999999999998</v>
      </c>
      <c r="BI115" s="27">
        <f t="shared" si="61"/>
        <v>1.0668337872653662</v>
      </c>
      <c r="BJ115" s="27">
        <f t="shared" si="61"/>
        <v>1.1931783044525603</v>
      </c>
      <c r="BK115" s="27">
        <f t="shared" si="61"/>
        <v>1.0556218024578969</v>
      </c>
      <c r="BL115" s="27">
        <f t="shared" si="60"/>
        <v>0.99161887905604729</v>
      </c>
      <c r="BM115" s="27">
        <f t="shared" si="60"/>
        <v>1.0208213282247764</v>
      </c>
      <c r="BN115" s="27">
        <f t="shared" si="60"/>
        <v>1.0601731752935077</v>
      </c>
      <c r="BO115" s="27">
        <f t="shared" si="60"/>
        <v>1.0275846204558294</v>
      </c>
      <c r="BP115" s="27">
        <f t="shared" si="60"/>
        <v>1.3168177432438202</v>
      </c>
      <c r="BQ115" s="27">
        <f t="shared" si="60"/>
        <v>0.97019223434900792</v>
      </c>
      <c r="BR115" s="27">
        <f t="shared" si="51"/>
        <v>1.3816531593187968</v>
      </c>
      <c r="BS115" s="27">
        <f t="shared" si="51"/>
        <v>0.96596084905660373</v>
      </c>
      <c r="BT115" s="27">
        <f t="shared" si="51"/>
        <v>0.91897401053168004</v>
      </c>
      <c r="BU115" s="27">
        <f t="shared" si="51"/>
        <v>0.96955128205128205</v>
      </c>
      <c r="BW115" s="19">
        <v>415254.6</v>
      </c>
      <c r="BX115" s="19">
        <v>81414.3</v>
      </c>
      <c r="BY115" s="19">
        <v>16948.400000000001</v>
      </c>
      <c r="BZ115" s="19">
        <v>93.2</v>
      </c>
      <c r="CA115" s="19">
        <v>432.6</v>
      </c>
      <c r="CB115" s="19">
        <v>55484.2</v>
      </c>
      <c r="CC115" s="19">
        <v>1570.7</v>
      </c>
      <c r="CD115" s="19">
        <v>36685.5</v>
      </c>
      <c r="CE115" s="19">
        <v>57008.3</v>
      </c>
      <c r="CF115" s="19">
        <v>5391</v>
      </c>
      <c r="CG115" s="19">
        <v>1264.5999999999999</v>
      </c>
      <c r="CH115" s="19">
        <v>203</v>
      </c>
      <c r="CI115" s="19">
        <v>8802</v>
      </c>
      <c r="CK115" s="19">
        <f t="shared" si="55"/>
        <v>418391.27142857143</v>
      </c>
      <c r="CL115" s="19">
        <f t="shared" si="55"/>
        <v>82734.101960784319</v>
      </c>
      <c r="CM115" s="19">
        <f t="shared" si="55"/>
        <v>23404.319148936171</v>
      </c>
      <c r="CN115" s="19">
        <f t="shared" si="55"/>
        <v>397.65</v>
      </c>
      <c r="CO115" s="19">
        <f t="shared" si="55"/>
        <v>659.7489361702128</v>
      </c>
      <c r="CP115" s="19">
        <f t="shared" si="55"/>
        <v>55849.214035087716</v>
      </c>
      <c r="CQ115" s="19">
        <f t="shared" si="55"/>
        <v>1788.65</v>
      </c>
      <c r="CR115" s="19">
        <f t="shared" si="55"/>
        <v>37412.65</v>
      </c>
      <c r="CS115" s="19">
        <f t="shared" si="55"/>
        <v>60738.75</v>
      </c>
      <c r="CT115" s="19">
        <f t="shared" si="55"/>
        <v>5725.45</v>
      </c>
      <c r="CU115" s="19">
        <f t="shared" si="62"/>
        <v>2967.4857142857145</v>
      </c>
      <c r="CV115" s="19">
        <f t="shared" si="62"/>
        <v>342.04444444444448</v>
      </c>
      <c r="CW115" s="19">
        <f t="shared" si="62"/>
        <v>9825.2999999999993</v>
      </c>
      <c r="CY115" s="19">
        <v>3627.3</v>
      </c>
      <c r="CZ115" s="19">
        <v>1537.4</v>
      </c>
      <c r="DA115" s="19">
        <v>6748.8</v>
      </c>
      <c r="DB115" s="19">
        <v>339.4</v>
      </c>
      <c r="DC115" s="19">
        <v>239.6</v>
      </c>
      <c r="DD115" s="19">
        <v>359.4</v>
      </c>
      <c r="DE115" s="19">
        <v>239.6</v>
      </c>
      <c r="DF115" s="19">
        <v>858.6</v>
      </c>
      <c r="DG115" s="19">
        <v>3863.6</v>
      </c>
      <c r="DH115" s="19">
        <v>429.3</v>
      </c>
      <c r="DI115" s="19">
        <v>1760.4</v>
      </c>
      <c r="DJ115" s="19">
        <v>163.1</v>
      </c>
      <c r="DK115" s="19">
        <v>1211.3</v>
      </c>
      <c r="DM115" s="19">
        <v>2482.5</v>
      </c>
      <c r="DN115" s="19">
        <v>1054.9000000000001</v>
      </c>
      <c r="DO115" s="19">
        <v>6123.1</v>
      </c>
      <c r="DP115" s="19">
        <v>269.5</v>
      </c>
      <c r="DQ115" s="19">
        <v>213</v>
      </c>
      <c r="DR115" s="19">
        <v>369.4</v>
      </c>
      <c r="DS115" s="19">
        <v>196.3</v>
      </c>
      <c r="DT115" s="19">
        <v>595.70000000000005</v>
      </c>
      <c r="DU115" s="19">
        <v>3597.3</v>
      </c>
      <c r="DV115" s="19">
        <v>239.6</v>
      </c>
      <c r="DW115" s="19">
        <v>1650.6</v>
      </c>
      <c r="DX115" s="19">
        <v>119.8</v>
      </c>
      <c r="DY115" s="19">
        <v>835.3</v>
      </c>
      <c r="EA115" s="19">
        <f t="shared" si="56"/>
        <v>3136.6714285714288</v>
      </c>
      <c r="EB115" s="19">
        <f t="shared" si="56"/>
        <v>1319.8019607843139</v>
      </c>
      <c r="EC115" s="19">
        <f t="shared" si="56"/>
        <v>6455.9191489361701</v>
      </c>
      <c r="ED115" s="19">
        <f t="shared" si="56"/>
        <v>304.45</v>
      </c>
      <c r="EE115" s="19">
        <f t="shared" si="56"/>
        <v>227.14893617021275</v>
      </c>
      <c r="EF115" s="19">
        <f t="shared" si="56"/>
        <v>365.01403508771926</v>
      </c>
      <c r="EG115" s="19">
        <f t="shared" si="56"/>
        <v>217.95</v>
      </c>
      <c r="EH115" s="19">
        <f t="shared" si="56"/>
        <v>727.15000000000009</v>
      </c>
      <c r="EI115" s="19">
        <f t="shared" si="56"/>
        <v>3730.45</v>
      </c>
      <c r="EJ115" s="19">
        <f t="shared" si="56"/>
        <v>334.45</v>
      </c>
      <c r="EK115" s="19">
        <f t="shared" si="63"/>
        <v>1702.8857142857144</v>
      </c>
      <c r="EL115" s="19">
        <f t="shared" si="63"/>
        <v>139.04444444444445</v>
      </c>
      <c r="EM115" s="19">
        <f t="shared" si="63"/>
        <v>1023.3</v>
      </c>
      <c r="EO115" s="26">
        <v>30.05</v>
      </c>
      <c r="EQ115" s="19">
        <v>10</v>
      </c>
      <c r="ER115" s="19">
        <v>30</v>
      </c>
      <c r="ES115" s="19">
        <v>20</v>
      </c>
      <c r="ET115" s="19">
        <v>50</v>
      </c>
      <c r="EU115" s="19">
        <v>30</v>
      </c>
      <c r="EV115" s="19">
        <v>30</v>
      </c>
      <c r="EW115" s="19">
        <v>30</v>
      </c>
      <c r="EX115" s="19">
        <v>30</v>
      </c>
      <c r="EY115" s="19">
        <v>20</v>
      </c>
      <c r="EZ115" s="19">
        <v>30</v>
      </c>
      <c r="FA115" s="19">
        <v>20</v>
      </c>
      <c r="FB115" s="19">
        <v>30</v>
      </c>
      <c r="FC115" s="19">
        <v>20</v>
      </c>
      <c r="FE115" s="25">
        <v>2.1</v>
      </c>
      <c r="FF115" s="25">
        <v>2.2999999999999998</v>
      </c>
      <c r="FG115" s="25">
        <v>2.2000000000000002</v>
      </c>
      <c r="FH115" s="25">
        <v>2.8</v>
      </c>
      <c r="FI115" s="25">
        <v>2.2000000000000002</v>
      </c>
      <c r="FJ115" s="25">
        <v>3.2</v>
      </c>
      <c r="FK115" s="25">
        <v>2.5</v>
      </c>
      <c r="FL115" s="25">
        <v>2.8</v>
      </c>
      <c r="FM115" s="25">
        <v>2.2000000000000002</v>
      </c>
      <c r="FN115" s="25">
        <v>2.8</v>
      </c>
      <c r="FO115" s="25">
        <v>2.2000000000000002</v>
      </c>
      <c r="FP115" s="25">
        <v>3.5</v>
      </c>
      <c r="FQ115" s="25">
        <v>2.2000000000000002</v>
      </c>
      <c r="FR115" s="25"/>
      <c r="FS115" s="25">
        <v>2.8</v>
      </c>
      <c r="FT115" s="25">
        <v>2.8</v>
      </c>
      <c r="FU115" s="25">
        <v>2.5</v>
      </c>
      <c r="FV115" s="25">
        <v>2.8</v>
      </c>
      <c r="FW115" s="25">
        <v>2.5</v>
      </c>
      <c r="FX115" s="25">
        <v>2.5</v>
      </c>
      <c r="FY115" s="25">
        <v>2.5</v>
      </c>
      <c r="FZ115" s="25">
        <v>2.8</v>
      </c>
      <c r="GA115" s="25">
        <v>2.2000000000000002</v>
      </c>
      <c r="GB115" s="25">
        <v>2.8</v>
      </c>
      <c r="GC115" s="25">
        <v>2</v>
      </c>
      <c r="GD115" s="25">
        <v>2.8</v>
      </c>
      <c r="GE115" s="25">
        <v>2.2000000000000002</v>
      </c>
      <c r="GG115" s="28">
        <v>560706</v>
      </c>
      <c r="GH115" s="28">
        <v>386426.8</v>
      </c>
      <c r="GI115" s="28">
        <v>1904278.9</v>
      </c>
      <c r="GJ115" s="28">
        <v>136666</v>
      </c>
      <c r="GK115" s="28">
        <v>151055.4</v>
      </c>
      <c r="GL115" s="28">
        <v>125939.4</v>
      </c>
      <c r="GM115" s="28">
        <v>48865.4</v>
      </c>
      <c r="GN115" s="28">
        <v>448639.5</v>
      </c>
      <c r="GO115" s="28">
        <v>568018.30000000005</v>
      </c>
      <c r="GP115" s="28">
        <v>50075.9</v>
      </c>
      <c r="GQ115" s="28">
        <v>296729</v>
      </c>
      <c r="GR115" s="28">
        <v>3095.5</v>
      </c>
      <c r="GS115" s="28">
        <v>35263.800000000003</v>
      </c>
      <c r="GU115" s="26">
        <v>25.21</v>
      </c>
      <c r="GV115" s="26">
        <v>19.399999999999999</v>
      </c>
      <c r="GW115" s="26">
        <v>59.19</v>
      </c>
      <c r="GX115" s="26">
        <v>41.39</v>
      </c>
      <c r="GY115" s="26">
        <v>56.02</v>
      </c>
      <c r="GZ115" s="26">
        <v>54.81</v>
      </c>
      <c r="HA115" s="26">
        <v>25.58</v>
      </c>
      <c r="HB115" s="26">
        <v>34.549999999999997</v>
      </c>
      <c r="HC115" s="26">
        <v>17.55</v>
      </c>
      <c r="HD115" s="26">
        <v>8.66</v>
      </c>
      <c r="HE115" s="26">
        <v>12.39</v>
      </c>
      <c r="HF115" s="26">
        <v>9.02</v>
      </c>
      <c r="HG115" s="26">
        <v>2</v>
      </c>
      <c r="HI115" s="27">
        <f t="shared" si="57"/>
        <v>2.079136162850611E-2</v>
      </c>
      <c r="HJ115" s="27">
        <f t="shared" si="57"/>
        <v>9.7240595768437448E-3</v>
      </c>
      <c r="HK115" s="27">
        <f t="shared" si="57"/>
        <v>1.4427935562919035E-2</v>
      </c>
      <c r="HL115" s="27">
        <f t="shared" si="57"/>
        <v>1.8137053366364068E-2</v>
      </c>
      <c r="HM115" s="27">
        <f t="shared" si="57"/>
        <v>2.5495605180246496E-2</v>
      </c>
      <c r="HN115" s="27">
        <f t="shared" si="57"/>
        <v>3.9389744382752542E-2</v>
      </c>
      <c r="HO115" s="27">
        <f t="shared" si="57"/>
        <v>3.5485301649687363E-2</v>
      </c>
      <c r="HP115" s="27">
        <f t="shared" si="57"/>
        <v>1.2219167123450206E-2</v>
      </c>
      <c r="HQ115" s="27">
        <f t="shared" si="57"/>
        <v>1.0019642251630713E-2</v>
      </c>
      <c r="HR115" s="27">
        <f t="shared" si="57"/>
        <v>1.9525724177374731E-2</v>
      </c>
      <c r="HS115" s="27">
        <f t="shared" si="64"/>
        <v>9.1088301839382501E-3</v>
      </c>
      <c r="HT115" s="27">
        <f t="shared" si="64"/>
        <v>0.14109420151338928</v>
      </c>
      <c r="HU115" s="27">
        <f t="shared" si="64"/>
        <v>9.6265833296934663E-3</v>
      </c>
      <c r="HW115" s="27">
        <f t="shared" si="38"/>
        <v>4.447895993186312E-2</v>
      </c>
      <c r="HX115" s="27">
        <f t="shared" si="39"/>
        <v>1.8373610570446255E-2</v>
      </c>
      <c r="HY115" s="27">
        <f t="shared" si="40"/>
        <v>2.4073010486730412E-2</v>
      </c>
      <c r="HZ115" s="27">
        <f t="shared" si="41"/>
        <v>2.650911720027772E-2</v>
      </c>
      <c r="IA115" s="27">
        <f t="shared" si="42"/>
        <v>3.7506584780660622E-2</v>
      </c>
      <c r="IB115" s="27">
        <f t="shared" si="43"/>
        <v>5.0674906148411143E-2</v>
      </c>
      <c r="IC115" s="27">
        <f t="shared" si="44"/>
        <v>4.5818621490076317E-2</v>
      </c>
      <c r="ID115" s="27">
        <f t="shared" si="45"/>
        <v>2.0263044840817479E-2</v>
      </c>
      <c r="IE115" s="27">
        <f t="shared" si="46"/>
        <v>1.4019483438481695E-2</v>
      </c>
      <c r="IF115" s="27">
        <f t="shared" si="47"/>
        <v>2.6320090419375813E-2</v>
      </c>
      <c r="IG115" s="27">
        <f t="shared" si="48"/>
        <v>1.0972496839572014E-2</v>
      </c>
      <c r="IH115" s="27"/>
      <c r="II115" s="27"/>
      <c r="IK115" s="27">
        <f t="shared" si="67"/>
        <v>2.8521771372112645E-3</v>
      </c>
      <c r="IL115" s="27">
        <f t="shared" si="67"/>
        <v>3.7505536819303887E-3</v>
      </c>
      <c r="IM115" s="27">
        <f t="shared" si="67"/>
        <v>1.3151663649818292E-2</v>
      </c>
      <c r="IN115" s="27">
        <f t="shared" si="67"/>
        <v>0.23194036369612689</v>
      </c>
      <c r="IO115" s="27">
        <f t="shared" si="67"/>
        <v>7.2504911350372528E-2</v>
      </c>
      <c r="IP115" s="27">
        <f t="shared" si="67"/>
        <v>4.5006053448473195E-3</v>
      </c>
      <c r="IQ115" s="27">
        <f t="shared" si="67"/>
        <v>3.003684370238419E-2</v>
      </c>
      <c r="IR115" s="27">
        <f t="shared" si="66"/>
        <v>5.606759111953236E-3</v>
      </c>
      <c r="IS115" s="27">
        <f t="shared" si="58"/>
        <v>5.7451426175544693E-3</v>
      </c>
      <c r="IT115" s="27">
        <f t="shared" si="58"/>
        <v>1.5208295116418701E-2</v>
      </c>
      <c r="IU115" s="27">
        <f t="shared" si="58"/>
        <v>6.9708429266377964E-2</v>
      </c>
      <c r="IV115" s="27">
        <f t="shared" si="58"/>
        <v>0.11379777216217254</v>
      </c>
      <c r="IW115" s="27">
        <f t="shared" si="58"/>
        <v>1.5263996158375523E-2</v>
      </c>
    </row>
    <row r="116" spans="1:257">
      <c r="A116" s="21">
        <v>114</v>
      </c>
      <c r="B116" s="19" t="s">
        <v>173</v>
      </c>
      <c r="C116" s="19">
        <v>13</v>
      </c>
      <c r="D116" s="19">
        <v>1</v>
      </c>
      <c r="E116" s="19">
        <v>38</v>
      </c>
      <c r="G116" s="23">
        <v>41219</v>
      </c>
      <c r="H116" s="24">
        <v>8.1712962962962963E-3</v>
      </c>
      <c r="J116" s="25">
        <v>33.006</v>
      </c>
      <c r="K116" s="25">
        <v>-44.238999999999997</v>
      </c>
      <c r="L116" s="25">
        <v>10.454000000000001</v>
      </c>
      <c r="M116" s="26">
        <f t="shared" si="65"/>
        <v>392.01936261901119</v>
      </c>
      <c r="O116" s="26">
        <v>42.773963960000003</v>
      </c>
      <c r="P116" s="26">
        <v>8.8067730599999994</v>
      </c>
      <c r="Q116" s="26">
        <v>0.88096271999999998</v>
      </c>
      <c r="R116" s="26">
        <v>4.2385240000000005E-2</v>
      </c>
      <c r="S116" s="26">
        <v>0.22507982999999998</v>
      </c>
      <c r="T116" s="26">
        <v>32.991005999999999</v>
      </c>
      <c r="U116" s="26">
        <v>0.97487864999999996</v>
      </c>
      <c r="V116" s="26">
        <v>6.2284621200000005</v>
      </c>
      <c r="W116" s="26">
        <v>2.3198735999999998</v>
      </c>
      <c r="X116" s="26">
        <v>1.7078779900000001</v>
      </c>
      <c r="Y116" s="26">
        <v>6.2639719999999996E-2</v>
      </c>
      <c r="Z116" s="26">
        <v>0.59300000000000008</v>
      </c>
      <c r="AA116" s="26">
        <v>0.47099999999999997</v>
      </c>
      <c r="AB116" s="26">
        <f t="shared" si="49"/>
        <v>98.077902890000004</v>
      </c>
      <c r="AC116" s="26">
        <f t="shared" si="50"/>
        <v>0.24969587438942228</v>
      </c>
      <c r="AD116" s="26">
        <f t="shared" si="36"/>
        <v>0.10627697076709576</v>
      </c>
      <c r="AE116" s="26">
        <f t="shared" si="37"/>
        <v>97.721930044843489</v>
      </c>
      <c r="AG116" s="25">
        <v>74.415000000000006</v>
      </c>
      <c r="AH116" s="25">
        <v>20.122</v>
      </c>
      <c r="AI116" s="25">
        <v>0.84450000000000003</v>
      </c>
      <c r="AJ116" s="25">
        <v>6.9199999999999998E-2</v>
      </c>
      <c r="AK116" s="25">
        <v>0.26679999999999998</v>
      </c>
      <c r="AL116" s="25">
        <v>44.116</v>
      </c>
      <c r="AM116" s="25">
        <v>2.8704999999999998</v>
      </c>
      <c r="AN116" s="25">
        <v>8.25</v>
      </c>
      <c r="AO116" s="25">
        <v>9.7349999999999994</v>
      </c>
      <c r="AP116" s="25">
        <v>10.577</v>
      </c>
      <c r="AQ116" s="25">
        <v>0.43469999999999998</v>
      </c>
      <c r="AR116" s="25">
        <v>7.1539000000000001</v>
      </c>
      <c r="AS116" s="25">
        <v>24.278700000000001</v>
      </c>
      <c r="AU116" s="26">
        <v>40.131300000000003</v>
      </c>
      <c r="AV116" s="26">
        <v>7.3746999999999998</v>
      </c>
      <c r="AW116" s="26">
        <v>0.83389999999999997</v>
      </c>
      <c r="AX116" s="26">
        <v>4.19E-2</v>
      </c>
      <c r="AY116" s="26">
        <v>0.21990000000000001</v>
      </c>
      <c r="AZ116" s="26">
        <v>31.106200000000001</v>
      </c>
      <c r="BA116" s="26">
        <v>0.94810000000000005</v>
      </c>
      <c r="BB116" s="26">
        <v>4.7263999999999999</v>
      </c>
      <c r="BC116" s="26">
        <v>2.3904999999999998</v>
      </c>
      <c r="BD116" s="26">
        <v>1.2343</v>
      </c>
      <c r="BE116" s="26">
        <v>6.4899999999999999E-2</v>
      </c>
      <c r="BF116" s="26">
        <v>0.64529999999999998</v>
      </c>
      <c r="BG116" s="26">
        <v>0.48559999999999998</v>
      </c>
      <c r="BI116" s="27">
        <f t="shared" si="61"/>
        <v>1.065850444914568</v>
      </c>
      <c r="BJ116" s="27">
        <f t="shared" si="61"/>
        <v>1.1941872971103908</v>
      </c>
      <c r="BK116" s="27">
        <f t="shared" si="61"/>
        <v>1.0564368869168965</v>
      </c>
      <c r="BL116" s="27">
        <f t="shared" si="60"/>
        <v>1.0115809069212411</v>
      </c>
      <c r="BM116" s="27">
        <f t="shared" si="60"/>
        <v>1.0235553888130968</v>
      </c>
      <c r="BN116" s="27">
        <f t="shared" si="60"/>
        <v>1.0605926149770784</v>
      </c>
      <c r="BO116" s="27">
        <f t="shared" si="60"/>
        <v>1.0282445417150088</v>
      </c>
      <c r="BP116" s="27">
        <f t="shared" si="60"/>
        <v>1.3178025812457685</v>
      </c>
      <c r="BQ116" s="27">
        <f t="shared" si="60"/>
        <v>0.97045538590253078</v>
      </c>
      <c r="BR116" s="27">
        <f t="shared" si="51"/>
        <v>1.3836814307704772</v>
      </c>
      <c r="BS116" s="27">
        <f t="shared" si="51"/>
        <v>0.96517288135593216</v>
      </c>
      <c r="BT116" s="27">
        <f t="shared" si="51"/>
        <v>0.91895242522857601</v>
      </c>
      <c r="BU116" s="27">
        <f t="shared" si="51"/>
        <v>0.96993410214168041</v>
      </c>
      <c r="BW116" s="19">
        <v>417250.3</v>
      </c>
      <c r="BX116" s="19">
        <v>77759.7</v>
      </c>
      <c r="BY116" s="19">
        <v>16081.9</v>
      </c>
      <c r="BZ116" s="19">
        <v>109.8</v>
      </c>
      <c r="CA116" s="19">
        <v>406.1</v>
      </c>
      <c r="CB116" s="19">
        <v>55559.3</v>
      </c>
      <c r="CC116" s="19">
        <v>1401.5</v>
      </c>
      <c r="CD116" s="19">
        <v>37014</v>
      </c>
      <c r="CE116" s="19">
        <v>55296.3</v>
      </c>
      <c r="CF116" s="19">
        <v>5296.3</v>
      </c>
      <c r="CG116" s="19">
        <v>1291.5999999999999</v>
      </c>
      <c r="CH116" s="19">
        <v>223</v>
      </c>
      <c r="CI116" s="19">
        <v>8561.9</v>
      </c>
      <c r="CK116" s="19">
        <f t="shared" si="55"/>
        <v>420566.82857142854</v>
      </c>
      <c r="CL116" s="19">
        <f t="shared" si="55"/>
        <v>78974.976470588226</v>
      </c>
      <c r="CM116" s="19">
        <f t="shared" si="55"/>
        <v>22552.310638297873</v>
      </c>
      <c r="CN116" s="19">
        <f t="shared" si="55"/>
        <v>417.75</v>
      </c>
      <c r="CO116" s="19">
        <f t="shared" si="55"/>
        <v>640.21276595744689</v>
      </c>
      <c r="CP116" s="19">
        <f t="shared" si="55"/>
        <v>55926.343859649125</v>
      </c>
      <c r="CQ116" s="19">
        <f t="shared" si="55"/>
        <v>1631.2</v>
      </c>
      <c r="CR116" s="19">
        <f t="shared" si="55"/>
        <v>37688.1</v>
      </c>
      <c r="CS116" s="19">
        <f t="shared" si="55"/>
        <v>59232.700000000004</v>
      </c>
      <c r="CT116" s="19">
        <f t="shared" si="55"/>
        <v>5642.5</v>
      </c>
      <c r="CU116" s="19">
        <f t="shared" si="62"/>
        <v>2992.7952380952379</v>
      </c>
      <c r="CV116" s="19">
        <f t="shared" si="62"/>
        <v>362.83333333333337</v>
      </c>
      <c r="CW116" s="19">
        <f t="shared" si="62"/>
        <v>9667.0999999999985</v>
      </c>
      <c r="CY116" s="19">
        <v>3821.6</v>
      </c>
      <c r="CZ116" s="19">
        <v>1354.9</v>
      </c>
      <c r="DA116" s="19">
        <v>6847.5</v>
      </c>
      <c r="DB116" s="19">
        <v>332.9</v>
      </c>
      <c r="DC116" s="19">
        <v>249.7</v>
      </c>
      <c r="DD116" s="19">
        <v>389.5</v>
      </c>
      <c r="DE116" s="19">
        <v>273</v>
      </c>
      <c r="DF116" s="19">
        <v>729</v>
      </c>
      <c r="DG116" s="19">
        <v>4014.6</v>
      </c>
      <c r="DH116" s="19">
        <v>406.1</v>
      </c>
      <c r="DI116" s="19">
        <v>1734.3</v>
      </c>
      <c r="DJ116" s="19">
        <v>156.5</v>
      </c>
      <c r="DK116" s="19">
        <v>1155.0999999999999</v>
      </c>
      <c r="DM116" s="19">
        <v>2643.1</v>
      </c>
      <c r="DN116" s="19">
        <v>1045.3</v>
      </c>
      <c r="DO116" s="19">
        <v>6041.9</v>
      </c>
      <c r="DP116" s="19">
        <v>283</v>
      </c>
      <c r="DQ116" s="19">
        <v>216.4</v>
      </c>
      <c r="DR116" s="19">
        <v>349.5</v>
      </c>
      <c r="DS116" s="19">
        <v>186.4</v>
      </c>
      <c r="DT116" s="19">
        <v>619.20000000000005</v>
      </c>
      <c r="DU116" s="19">
        <v>3858.2</v>
      </c>
      <c r="DV116" s="19">
        <v>286.3</v>
      </c>
      <c r="DW116" s="19">
        <v>1671.1</v>
      </c>
      <c r="DX116" s="19">
        <v>126.5</v>
      </c>
      <c r="DY116" s="19">
        <v>1055.3</v>
      </c>
      <c r="EA116" s="19">
        <f t="shared" si="56"/>
        <v>3316.5285714285715</v>
      </c>
      <c r="EB116" s="19">
        <f t="shared" si="56"/>
        <v>1215.2764705882353</v>
      </c>
      <c r="EC116" s="19">
        <f t="shared" si="56"/>
        <v>6470.4106382978725</v>
      </c>
      <c r="ED116" s="19">
        <f t="shared" si="56"/>
        <v>307.95</v>
      </c>
      <c r="EE116" s="19">
        <f t="shared" si="56"/>
        <v>234.11276595744681</v>
      </c>
      <c r="EF116" s="19">
        <f t="shared" si="56"/>
        <v>367.04385964912279</v>
      </c>
      <c r="EG116" s="19">
        <f t="shared" si="56"/>
        <v>229.7</v>
      </c>
      <c r="EH116" s="19">
        <f t="shared" si="56"/>
        <v>674.1</v>
      </c>
      <c r="EI116" s="19">
        <f t="shared" si="56"/>
        <v>3936.3999999999996</v>
      </c>
      <c r="EJ116" s="19">
        <f t="shared" si="56"/>
        <v>346.20000000000005</v>
      </c>
      <c r="EK116" s="19">
        <f t="shared" si="63"/>
        <v>1701.195238095238</v>
      </c>
      <c r="EL116" s="19">
        <f t="shared" si="63"/>
        <v>139.83333333333334</v>
      </c>
      <c r="EM116" s="19">
        <f t="shared" si="63"/>
        <v>1105.1999999999998</v>
      </c>
      <c r="EO116" s="26">
        <v>30.04</v>
      </c>
      <c r="EQ116" s="19">
        <v>10</v>
      </c>
      <c r="ER116" s="19">
        <v>30</v>
      </c>
      <c r="ES116" s="19">
        <v>20</v>
      </c>
      <c r="ET116" s="19">
        <v>50</v>
      </c>
      <c r="EU116" s="19">
        <v>30</v>
      </c>
      <c r="EV116" s="19">
        <v>30</v>
      </c>
      <c r="EW116" s="19">
        <v>30</v>
      </c>
      <c r="EX116" s="19">
        <v>30</v>
      </c>
      <c r="EY116" s="19">
        <v>20</v>
      </c>
      <c r="EZ116" s="19">
        <v>30</v>
      </c>
      <c r="FA116" s="19">
        <v>20</v>
      </c>
      <c r="FB116" s="19">
        <v>30</v>
      </c>
      <c r="FC116" s="19">
        <v>20</v>
      </c>
      <c r="FE116" s="25">
        <v>2.1</v>
      </c>
      <c r="FF116" s="25">
        <v>2.2999999999999998</v>
      </c>
      <c r="FG116" s="25">
        <v>2.2000000000000002</v>
      </c>
      <c r="FH116" s="25">
        <v>2.8</v>
      </c>
      <c r="FI116" s="25">
        <v>2.2000000000000002</v>
      </c>
      <c r="FJ116" s="25">
        <v>3.2</v>
      </c>
      <c r="FK116" s="25">
        <v>2.5</v>
      </c>
      <c r="FL116" s="25">
        <v>2.8</v>
      </c>
      <c r="FM116" s="25">
        <v>2.2000000000000002</v>
      </c>
      <c r="FN116" s="25">
        <v>2.8</v>
      </c>
      <c r="FO116" s="25">
        <v>2.2000000000000002</v>
      </c>
      <c r="FP116" s="25">
        <v>3.5</v>
      </c>
      <c r="FQ116" s="25">
        <v>2.2000000000000002</v>
      </c>
      <c r="FR116" s="25"/>
      <c r="FS116" s="25">
        <v>2.8</v>
      </c>
      <c r="FT116" s="25">
        <v>2.8</v>
      </c>
      <c r="FU116" s="25">
        <v>2.5</v>
      </c>
      <c r="FV116" s="25">
        <v>2.8</v>
      </c>
      <c r="FW116" s="25">
        <v>2.5</v>
      </c>
      <c r="FX116" s="25">
        <v>2.5</v>
      </c>
      <c r="FY116" s="25">
        <v>2.5</v>
      </c>
      <c r="FZ116" s="25">
        <v>2.8</v>
      </c>
      <c r="GA116" s="25">
        <v>2.2000000000000002</v>
      </c>
      <c r="GB116" s="25">
        <v>2.8</v>
      </c>
      <c r="GC116" s="25">
        <v>2</v>
      </c>
      <c r="GD116" s="25">
        <v>2.8</v>
      </c>
      <c r="GE116" s="25">
        <v>2.2000000000000002</v>
      </c>
      <c r="GG116" s="28">
        <v>560706</v>
      </c>
      <c r="GH116" s="28">
        <v>386426.8</v>
      </c>
      <c r="GI116" s="28">
        <v>1904278.9</v>
      </c>
      <c r="GJ116" s="28">
        <v>136666</v>
      </c>
      <c r="GK116" s="28">
        <v>151055.4</v>
      </c>
      <c r="GL116" s="28">
        <v>125939.4</v>
      </c>
      <c r="GM116" s="28">
        <v>48865.4</v>
      </c>
      <c r="GN116" s="28">
        <v>448639.5</v>
      </c>
      <c r="GO116" s="28">
        <v>568018.30000000005</v>
      </c>
      <c r="GP116" s="28">
        <v>50075.9</v>
      </c>
      <c r="GQ116" s="28">
        <v>296729</v>
      </c>
      <c r="GR116" s="28">
        <v>3095.5</v>
      </c>
      <c r="GS116" s="28">
        <v>35263.800000000003</v>
      </c>
      <c r="GU116" s="26">
        <v>25.21</v>
      </c>
      <c r="GV116" s="26">
        <v>19.399999999999999</v>
      </c>
      <c r="GW116" s="26">
        <v>59.19</v>
      </c>
      <c r="GX116" s="26">
        <v>41.39</v>
      </c>
      <c r="GY116" s="26">
        <v>56.02</v>
      </c>
      <c r="GZ116" s="26">
        <v>54.81</v>
      </c>
      <c r="HA116" s="26">
        <v>25.58</v>
      </c>
      <c r="HB116" s="26">
        <v>34.549999999999997</v>
      </c>
      <c r="HC116" s="26">
        <v>17.55</v>
      </c>
      <c r="HD116" s="26">
        <v>8.66</v>
      </c>
      <c r="HE116" s="26">
        <v>12.39</v>
      </c>
      <c r="HF116" s="26">
        <v>9.02</v>
      </c>
      <c r="HG116" s="26">
        <v>2</v>
      </c>
      <c r="HI116" s="27">
        <f t="shared" si="57"/>
        <v>2.1362991760274695E-2</v>
      </c>
      <c r="HJ116" s="27">
        <f t="shared" si="57"/>
        <v>9.3405004192856841E-3</v>
      </c>
      <c r="HK116" s="27">
        <f t="shared" si="57"/>
        <v>1.445767819432711E-2</v>
      </c>
      <c r="HL116" s="27">
        <f t="shared" si="57"/>
        <v>1.8611310599145579E-2</v>
      </c>
      <c r="HM116" s="27">
        <f t="shared" si="57"/>
        <v>2.5957114173390264E-2</v>
      </c>
      <c r="HN116" s="27">
        <f t="shared" si="57"/>
        <v>3.9521318363553069E-2</v>
      </c>
      <c r="HO116" s="27">
        <f t="shared" si="57"/>
        <v>3.6458739822784303E-2</v>
      </c>
      <c r="HP116" s="27">
        <f t="shared" si="57"/>
        <v>1.1775753938813763E-2</v>
      </c>
      <c r="HQ116" s="27">
        <f t="shared" si="57"/>
        <v>1.0297013209032922E-2</v>
      </c>
      <c r="HR116" s="27">
        <f t="shared" si="57"/>
        <v>1.989822942781699E-2</v>
      </c>
      <c r="HS116" s="27">
        <f t="shared" si="64"/>
        <v>9.0983951388244402E-3</v>
      </c>
      <c r="HT116" s="27">
        <f t="shared" si="64"/>
        <v>0.1415141195531448</v>
      </c>
      <c r="HU116" s="27">
        <f t="shared" si="64"/>
        <v>1.001001766000543E-2</v>
      </c>
      <c r="HW116" s="27">
        <f t="shared" si="38"/>
        <v>4.5701848272755655E-2</v>
      </c>
      <c r="HX116" s="27">
        <f t="shared" si="39"/>
        <v>1.7648875542240299E-2</v>
      </c>
      <c r="HY116" s="27">
        <f t="shared" si="40"/>
        <v>2.4122636067234783E-2</v>
      </c>
      <c r="HZ116" s="27">
        <f t="shared" si="41"/>
        <v>2.7202291571711178E-2</v>
      </c>
      <c r="IA116" s="27">
        <f t="shared" si="42"/>
        <v>3.8185510660474417E-2</v>
      </c>
      <c r="IB116" s="27">
        <f t="shared" si="43"/>
        <v>5.084417607471102E-2</v>
      </c>
      <c r="IC116" s="27">
        <f t="shared" si="44"/>
        <v>4.707552485917909E-2</v>
      </c>
      <c r="ID116" s="27">
        <f t="shared" si="45"/>
        <v>1.9527732756734865E-2</v>
      </c>
      <c r="IE116" s="27">
        <f t="shared" si="46"/>
        <v>1.4407580882078865E-2</v>
      </c>
      <c r="IF116" s="27">
        <f t="shared" si="47"/>
        <v>2.6822216321814467E-2</v>
      </c>
      <c r="IG116" s="27">
        <f t="shared" si="48"/>
        <v>1.095992678422792E-2</v>
      </c>
      <c r="IH116" s="27"/>
      <c r="II116" s="27"/>
      <c r="IK116" s="27">
        <f t="shared" si="67"/>
        <v>2.8469285052099991E-3</v>
      </c>
      <c r="IL116" s="27">
        <f t="shared" si="67"/>
        <v>3.8361503822242717E-3</v>
      </c>
      <c r="IM116" s="27">
        <f t="shared" si="67"/>
        <v>1.3666797081495643E-2</v>
      </c>
      <c r="IN116" s="27">
        <f t="shared" si="67"/>
        <v>0.20018948166755313</v>
      </c>
      <c r="IO116" s="27">
        <f t="shared" si="67"/>
        <v>7.6699582396915711E-2</v>
      </c>
      <c r="IP116" s="27">
        <f t="shared" si="67"/>
        <v>4.4984338208390066E-3</v>
      </c>
      <c r="IQ116" s="27">
        <f t="shared" si="67"/>
        <v>3.2423345514771232E-2</v>
      </c>
      <c r="IR116" s="27">
        <f t="shared" si="66"/>
        <v>5.5741049375409293E-3</v>
      </c>
      <c r="IS116" s="27">
        <f t="shared" si="58"/>
        <v>5.8639641970389018E-3</v>
      </c>
      <c r="IT116" s="27">
        <f t="shared" si="58"/>
        <v>1.5391576684571188E-2</v>
      </c>
      <c r="IU116" s="27">
        <f t="shared" si="58"/>
        <v>6.8434973545707128E-2</v>
      </c>
      <c r="IV116" s="27">
        <f t="shared" si="58"/>
        <v>0.1059069811662065</v>
      </c>
      <c r="IW116" s="27">
        <f t="shared" si="58"/>
        <v>1.5639364681243884E-2</v>
      </c>
    </row>
    <row r="117" spans="1:257">
      <c r="A117" s="21">
        <v>115</v>
      </c>
      <c r="B117" s="19" t="s">
        <v>173</v>
      </c>
      <c r="C117" s="19">
        <v>13</v>
      </c>
      <c r="D117" s="19">
        <v>1</v>
      </c>
      <c r="E117" s="19">
        <v>39</v>
      </c>
      <c r="G117" s="23">
        <v>41219</v>
      </c>
      <c r="H117" s="24">
        <v>1.119212962962963E-2</v>
      </c>
      <c r="J117" s="25">
        <v>33.012999999999998</v>
      </c>
      <c r="K117" s="25">
        <v>-44.231000000000002</v>
      </c>
      <c r="L117" s="25">
        <v>10.454000000000001</v>
      </c>
      <c r="M117" s="26">
        <f t="shared" si="65"/>
        <v>402.64950843174114</v>
      </c>
      <c r="O117" s="26">
        <v>43.362282460000003</v>
      </c>
      <c r="P117" s="26">
        <v>8.2796137199999986</v>
      </c>
      <c r="Q117" s="26">
        <v>0.82757103999999992</v>
      </c>
      <c r="R117" s="26">
        <v>3.6539000000000002E-2</v>
      </c>
      <c r="S117" s="26">
        <v>0.18683096999999999</v>
      </c>
      <c r="T117" s="26">
        <v>33.607239500000006</v>
      </c>
      <c r="U117" s="26">
        <v>0.99424709999999994</v>
      </c>
      <c r="V117" s="26">
        <v>6.4390624100000009</v>
      </c>
      <c r="W117" s="26">
        <v>2.2471152000000001</v>
      </c>
      <c r="X117" s="26">
        <v>1.6189119699999999</v>
      </c>
      <c r="Y117" s="26">
        <v>4.9389009999999997E-2</v>
      </c>
      <c r="Z117" s="26">
        <v>0.57800000000000007</v>
      </c>
      <c r="AA117" s="26">
        <v>0.45700000000000002</v>
      </c>
      <c r="AB117" s="26">
        <f t="shared" si="49"/>
        <v>98.683802380000003</v>
      </c>
      <c r="AC117" s="26">
        <f t="shared" si="50"/>
        <v>0.24337978987704229</v>
      </c>
      <c r="AD117" s="26">
        <f t="shared" si="36"/>
        <v>0.10311799499057912</v>
      </c>
      <c r="AE117" s="26">
        <f t="shared" si="37"/>
        <v>98.33730459513238</v>
      </c>
      <c r="AG117" s="25">
        <v>75.521000000000001</v>
      </c>
      <c r="AH117" s="25">
        <v>18.881</v>
      </c>
      <c r="AI117" s="25">
        <v>0.79459999999999997</v>
      </c>
      <c r="AJ117" s="25">
        <v>6.1400000000000003E-2</v>
      </c>
      <c r="AK117" s="25">
        <v>0.22309999999999999</v>
      </c>
      <c r="AL117" s="25">
        <v>44.988999999999997</v>
      </c>
      <c r="AM117" s="25">
        <v>2.9298000000000002</v>
      </c>
      <c r="AN117" s="25">
        <v>8.5180000000000007</v>
      </c>
      <c r="AO117" s="25">
        <v>9.4390000000000001</v>
      </c>
      <c r="AP117" s="25">
        <v>10</v>
      </c>
      <c r="AQ117" s="25">
        <v>0.34649999999999997</v>
      </c>
      <c r="AR117" s="25">
        <v>7.0377000000000001</v>
      </c>
      <c r="AS117" s="25">
        <v>23.540199999999999</v>
      </c>
      <c r="AU117" s="26">
        <v>40.727800000000002</v>
      </c>
      <c r="AV117" s="26">
        <v>6.9199000000000002</v>
      </c>
      <c r="AW117" s="26">
        <v>0.78469999999999995</v>
      </c>
      <c r="AX117" s="26">
        <v>3.7100000000000001E-2</v>
      </c>
      <c r="AY117" s="26">
        <v>0.18390000000000001</v>
      </c>
      <c r="AZ117" s="26">
        <v>31.721699999999998</v>
      </c>
      <c r="BA117" s="26">
        <v>0.9677</v>
      </c>
      <c r="BB117" s="26">
        <v>4.88</v>
      </c>
      <c r="BC117" s="26">
        <v>2.3178000000000001</v>
      </c>
      <c r="BD117" s="26">
        <v>1.167</v>
      </c>
      <c r="BE117" s="26">
        <v>5.1700000000000003E-2</v>
      </c>
      <c r="BF117" s="26">
        <v>0.63480000000000003</v>
      </c>
      <c r="BG117" s="26">
        <v>0.4708</v>
      </c>
      <c r="BI117" s="27">
        <f t="shared" si="61"/>
        <v>1.0646851158176971</v>
      </c>
      <c r="BJ117" s="27">
        <f t="shared" si="61"/>
        <v>1.1964932614633157</v>
      </c>
      <c r="BK117" s="27">
        <f t="shared" si="61"/>
        <v>1.0546336689180578</v>
      </c>
      <c r="BL117" s="27">
        <f t="shared" si="60"/>
        <v>0.98487870619946094</v>
      </c>
      <c r="BM117" s="27">
        <f t="shared" si="60"/>
        <v>1.0159378466557911</v>
      </c>
      <c r="BN117" s="27">
        <f t="shared" si="60"/>
        <v>1.0594400520779153</v>
      </c>
      <c r="BO117" s="27">
        <f t="shared" si="60"/>
        <v>1.0274331921049911</v>
      </c>
      <c r="BP117" s="27">
        <f t="shared" si="60"/>
        <v>1.3194800020491806</v>
      </c>
      <c r="BQ117" s="27">
        <f t="shared" si="60"/>
        <v>0.96950349469324359</v>
      </c>
      <c r="BR117" s="27">
        <f t="shared" si="51"/>
        <v>1.387242476435304</v>
      </c>
      <c r="BS117" s="27">
        <f t="shared" si="51"/>
        <v>0.95529999999999993</v>
      </c>
      <c r="BT117" s="27">
        <f t="shared" si="51"/>
        <v>0.91052299936988035</v>
      </c>
      <c r="BU117" s="27">
        <f t="shared" si="51"/>
        <v>0.9706881903143586</v>
      </c>
      <c r="BW117" s="19">
        <v>423453.1</v>
      </c>
      <c r="BX117" s="19">
        <v>72960.7</v>
      </c>
      <c r="BY117" s="19">
        <v>15129.7</v>
      </c>
      <c r="BZ117" s="19">
        <v>96.5</v>
      </c>
      <c r="CA117" s="19">
        <v>339.3</v>
      </c>
      <c r="CB117" s="19">
        <v>56660</v>
      </c>
      <c r="CC117" s="19">
        <v>1430.5</v>
      </c>
      <c r="CD117" s="19">
        <v>38216.9</v>
      </c>
      <c r="CE117" s="19">
        <v>53616.1</v>
      </c>
      <c r="CF117" s="19">
        <v>5006.6000000000004</v>
      </c>
      <c r="CG117" s="19">
        <v>1027.9000000000001</v>
      </c>
      <c r="CH117" s="19">
        <v>216.2</v>
      </c>
      <c r="CI117" s="19">
        <v>8300.1</v>
      </c>
      <c r="CK117" s="19">
        <f t="shared" si="55"/>
        <v>426934.74285714282</v>
      </c>
      <c r="CL117" s="19">
        <f t="shared" si="55"/>
        <v>74201.964705882347</v>
      </c>
      <c r="CM117" s="19">
        <f t="shared" si="55"/>
        <v>21469.646808510639</v>
      </c>
      <c r="CN117" s="19">
        <f t="shared" si="55"/>
        <v>404.25</v>
      </c>
      <c r="CO117" s="19">
        <f t="shared" si="55"/>
        <v>566.98723404255315</v>
      </c>
      <c r="CP117" s="19">
        <f t="shared" si="55"/>
        <v>57006.952631578948</v>
      </c>
      <c r="CQ117" s="19">
        <f t="shared" si="55"/>
        <v>1673.35</v>
      </c>
      <c r="CR117" s="19">
        <f t="shared" si="55"/>
        <v>38903.9</v>
      </c>
      <c r="CS117" s="19">
        <f t="shared" si="55"/>
        <v>57518.299999999996</v>
      </c>
      <c r="CT117" s="19">
        <f t="shared" si="55"/>
        <v>5349.25</v>
      </c>
      <c r="CU117" s="19">
        <f t="shared" si="62"/>
        <v>2750.9666666666672</v>
      </c>
      <c r="CV117" s="19">
        <f t="shared" si="62"/>
        <v>353.74444444444441</v>
      </c>
      <c r="CW117" s="19">
        <f t="shared" si="62"/>
        <v>9256.5</v>
      </c>
      <c r="CY117" s="19">
        <v>4311.3999999999996</v>
      </c>
      <c r="CZ117" s="19">
        <v>1443.8</v>
      </c>
      <c r="DA117" s="19">
        <v>6793.1</v>
      </c>
      <c r="DB117" s="19">
        <v>322.7</v>
      </c>
      <c r="DC117" s="19">
        <v>249.5</v>
      </c>
      <c r="DD117" s="19">
        <v>322.7</v>
      </c>
      <c r="DE117" s="19">
        <v>269.5</v>
      </c>
      <c r="DF117" s="19">
        <v>818.4</v>
      </c>
      <c r="DG117" s="19">
        <v>4138.3999999999996</v>
      </c>
      <c r="DH117" s="19">
        <v>362.6</v>
      </c>
      <c r="DI117" s="19">
        <v>1799.7</v>
      </c>
      <c r="DJ117" s="19">
        <v>143.1</v>
      </c>
      <c r="DK117" s="19">
        <v>984.7</v>
      </c>
      <c r="DM117" s="19">
        <v>2375.3000000000002</v>
      </c>
      <c r="DN117" s="19">
        <v>994.7</v>
      </c>
      <c r="DO117" s="19">
        <v>5825</v>
      </c>
      <c r="DP117" s="19">
        <v>292.8</v>
      </c>
      <c r="DQ117" s="19">
        <v>202.9</v>
      </c>
      <c r="DR117" s="19">
        <v>365.9</v>
      </c>
      <c r="DS117" s="19">
        <v>216.2</v>
      </c>
      <c r="DT117" s="19">
        <v>555.6</v>
      </c>
      <c r="DU117" s="19">
        <v>3666</v>
      </c>
      <c r="DV117" s="19">
        <v>322.7</v>
      </c>
      <c r="DW117" s="19">
        <v>1653.4</v>
      </c>
      <c r="DX117" s="19">
        <v>133.1</v>
      </c>
      <c r="DY117" s="19">
        <v>928.1</v>
      </c>
      <c r="EA117" s="19">
        <f t="shared" si="56"/>
        <v>3481.6428571428569</v>
      </c>
      <c r="EB117" s="19">
        <f t="shared" si="56"/>
        <v>1241.2647058823529</v>
      </c>
      <c r="EC117" s="19">
        <f t="shared" si="56"/>
        <v>6339.9468085106382</v>
      </c>
      <c r="ED117" s="19">
        <f t="shared" si="56"/>
        <v>307.75</v>
      </c>
      <c r="EE117" s="19">
        <f t="shared" si="56"/>
        <v>227.6872340425532</v>
      </c>
      <c r="EF117" s="19">
        <f t="shared" si="56"/>
        <v>346.95263157894738</v>
      </c>
      <c r="EG117" s="19">
        <f t="shared" si="56"/>
        <v>242.85</v>
      </c>
      <c r="EH117" s="19">
        <f t="shared" si="56"/>
        <v>687</v>
      </c>
      <c r="EI117" s="19">
        <f t="shared" si="56"/>
        <v>3902.2</v>
      </c>
      <c r="EJ117" s="19">
        <f t="shared" si="56"/>
        <v>342.65</v>
      </c>
      <c r="EK117" s="19">
        <f t="shared" si="63"/>
        <v>1723.0666666666668</v>
      </c>
      <c r="EL117" s="19">
        <f t="shared" si="63"/>
        <v>137.54444444444445</v>
      </c>
      <c r="EM117" s="19">
        <f t="shared" si="63"/>
        <v>956.40000000000009</v>
      </c>
      <c r="EO117" s="26">
        <v>30.06</v>
      </c>
      <c r="EQ117" s="19">
        <v>10</v>
      </c>
      <c r="ER117" s="19">
        <v>30</v>
      </c>
      <c r="ES117" s="19">
        <v>20</v>
      </c>
      <c r="ET117" s="19">
        <v>50</v>
      </c>
      <c r="EU117" s="19">
        <v>30</v>
      </c>
      <c r="EV117" s="19">
        <v>30</v>
      </c>
      <c r="EW117" s="19">
        <v>30</v>
      </c>
      <c r="EX117" s="19">
        <v>30</v>
      </c>
      <c r="EY117" s="19">
        <v>20</v>
      </c>
      <c r="EZ117" s="19">
        <v>30</v>
      </c>
      <c r="FA117" s="19">
        <v>20</v>
      </c>
      <c r="FB117" s="19">
        <v>30</v>
      </c>
      <c r="FC117" s="19">
        <v>20</v>
      </c>
      <c r="FE117" s="25">
        <v>2.1</v>
      </c>
      <c r="FF117" s="25">
        <v>2.2999999999999998</v>
      </c>
      <c r="FG117" s="25">
        <v>2.2000000000000002</v>
      </c>
      <c r="FH117" s="25">
        <v>2.8</v>
      </c>
      <c r="FI117" s="25">
        <v>2.2000000000000002</v>
      </c>
      <c r="FJ117" s="25">
        <v>3.2</v>
      </c>
      <c r="FK117" s="25">
        <v>2.5</v>
      </c>
      <c r="FL117" s="25">
        <v>2.8</v>
      </c>
      <c r="FM117" s="25">
        <v>2.2000000000000002</v>
      </c>
      <c r="FN117" s="25">
        <v>2.8</v>
      </c>
      <c r="FO117" s="25">
        <v>2.2000000000000002</v>
      </c>
      <c r="FP117" s="25">
        <v>3.5</v>
      </c>
      <c r="FQ117" s="25">
        <v>2.2000000000000002</v>
      </c>
      <c r="FR117" s="25"/>
      <c r="FS117" s="25">
        <v>2.8</v>
      </c>
      <c r="FT117" s="25">
        <v>2.8</v>
      </c>
      <c r="FU117" s="25">
        <v>2.5</v>
      </c>
      <c r="FV117" s="25">
        <v>2.8</v>
      </c>
      <c r="FW117" s="25">
        <v>2.5</v>
      </c>
      <c r="FX117" s="25">
        <v>2.5</v>
      </c>
      <c r="FY117" s="25">
        <v>2.5</v>
      </c>
      <c r="FZ117" s="25">
        <v>2.8</v>
      </c>
      <c r="GA117" s="25">
        <v>2.2000000000000002</v>
      </c>
      <c r="GB117" s="25">
        <v>2.8</v>
      </c>
      <c r="GC117" s="25">
        <v>2</v>
      </c>
      <c r="GD117" s="25">
        <v>2.8</v>
      </c>
      <c r="GE117" s="25">
        <v>2.2000000000000002</v>
      </c>
      <c r="GG117" s="28">
        <v>560706</v>
      </c>
      <c r="GH117" s="28">
        <v>386426.8</v>
      </c>
      <c r="GI117" s="28">
        <v>1904278.9</v>
      </c>
      <c r="GJ117" s="28">
        <v>136666</v>
      </c>
      <c r="GK117" s="28">
        <v>151055.4</v>
      </c>
      <c r="GL117" s="28">
        <v>125939.4</v>
      </c>
      <c r="GM117" s="28">
        <v>48865.4</v>
      </c>
      <c r="GN117" s="28">
        <v>448639.5</v>
      </c>
      <c r="GO117" s="28">
        <v>568018.30000000005</v>
      </c>
      <c r="GP117" s="28">
        <v>50075.9</v>
      </c>
      <c r="GQ117" s="28">
        <v>296729</v>
      </c>
      <c r="GR117" s="28">
        <v>3095.5</v>
      </c>
      <c r="GS117" s="28">
        <v>35263.800000000003</v>
      </c>
      <c r="GU117" s="26">
        <v>25.21</v>
      </c>
      <c r="GV117" s="26">
        <v>19.399999999999999</v>
      </c>
      <c r="GW117" s="26">
        <v>59.19</v>
      </c>
      <c r="GX117" s="26">
        <v>41.39</v>
      </c>
      <c r="GY117" s="26">
        <v>56.02</v>
      </c>
      <c r="GZ117" s="26">
        <v>54.81</v>
      </c>
      <c r="HA117" s="26">
        <v>25.58</v>
      </c>
      <c r="HB117" s="26">
        <v>34.549999999999997</v>
      </c>
      <c r="HC117" s="26">
        <v>17.55</v>
      </c>
      <c r="HD117" s="26">
        <v>8.66</v>
      </c>
      <c r="HE117" s="26">
        <v>12.39</v>
      </c>
      <c r="HF117" s="26">
        <v>9.02</v>
      </c>
      <c r="HG117" s="26">
        <v>2</v>
      </c>
      <c r="HI117" s="27">
        <f t="shared" si="57"/>
        <v>2.1857108051501734E-2</v>
      </c>
      <c r="HJ117" s="27">
        <f t="shared" si="57"/>
        <v>9.4549250149090405E-3</v>
      </c>
      <c r="HK117" s="27">
        <f t="shared" si="57"/>
        <v>1.4281998736331894E-2</v>
      </c>
      <c r="HL117" s="27">
        <f t="shared" si="57"/>
        <v>1.8108125000055802E-2</v>
      </c>
      <c r="HM117" s="27">
        <f t="shared" si="57"/>
        <v>2.5399458995538696E-2</v>
      </c>
      <c r="HN117" s="27">
        <f t="shared" si="57"/>
        <v>3.8369911682606374E-2</v>
      </c>
      <c r="HO117" s="27">
        <f t="shared" si="57"/>
        <v>3.7445778569804425E-2</v>
      </c>
      <c r="HP117" s="27">
        <f t="shared" si="57"/>
        <v>1.1899065682829248E-2</v>
      </c>
      <c r="HQ117" s="27">
        <f t="shared" si="57"/>
        <v>1.0238720811397747E-2</v>
      </c>
      <c r="HR117" s="27">
        <f t="shared" si="57"/>
        <v>1.984028981673009E-2</v>
      </c>
      <c r="HS117" s="27">
        <f t="shared" si="64"/>
        <v>9.0600146140099262E-3</v>
      </c>
      <c r="HT117" s="27">
        <f t="shared" si="64"/>
        <v>0.13901744851867631</v>
      </c>
      <c r="HU117" s="27">
        <f t="shared" si="64"/>
        <v>9.3159507122462966E-3</v>
      </c>
      <c r="HW117" s="27">
        <f t="shared" si="38"/>
        <v>4.6758911254577658E-2</v>
      </c>
      <c r="HX117" s="27">
        <f t="shared" si="39"/>
        <v>1.786508081567063E-2</v>
      </c>
      <c r="HY117" s="27">
        <f t="shared" si="40"/>
        <v>2.3829514891569765E-2</v>
      </c>
      <c r="HZ117" s="27">
        <f t="shared" si="41"/>
        <v>2.6466835500081561E-2</v>
      </c>
      <c r="IA117" s="27">
        <f t="shared" si="42"/>
        <v>3.7365144128336976E-2</v>
      </c>
      <c r="IB117" s="27">
        <f t="shared" si="43"/>
        <v>4.9362891379673098E-2</v>
      </c>
      <c r="IC117" s="27">
        <f t="shared" si="44"/>
        <v>4.8349989289331471E-2</v>
      </c>
      <c r="ID117" s="27">
        <f t="shared" si="45"/>
        <v>1.9732220621835744E-2</v>
      </c>
      <c r="IE117" s="27">
        <f t="shared" si="46"/>
        <v>1.4326018159307728E-2</v>
      </c>
      <c r="IF117" s="27">
        <f t="shared" si="47"/>
        <v>2.6744115464257659E-2</v>
      </c>
      <c r="IG117" s="27">
        <f t="shared" si="48"/>
        <v>1.0913693604036356E-2</v>
      </c>
      <c r="IH117" s="27"/>
      <c r="II117" s="27"/>
      <c r="IK117" s="27">
        <f t="shared" si="67"/>
        <v>2.8258206434639789E-3</v>
      </c>
      <c r="IL117" s="27">
        <f t="shared" si="67"/>
        <v>3.9642955749840201E-3</v>
      </c>
      <c r="IM117" s="27">
        <f t="shared" si="67"/>
        <v>1.4215348742911893E-2</v>
      </c>
      <c r="IN117" s="27">
        <f t="shared" si="67"/>
        <v>0.22554499444770715</v>
      </c>
      <c r="IO117" s="27">
        <f t="shared" si="67"/>
        <v>8.7489443645546769E-2</v>
      </c>
      <c r="IP117" s="27">
        <f t="shared" si="67"/>
        <v>4.4509202379535793E-3</v>
      </c>
      <c r="IQ117" s="27">
        <f t="shared" si="67"/>
        <v>3.2223850966335545E-2</v>
      </c>
      <c r="IR117" s="27">
        <f t="shared" si="66"/>
        <v>5.4826069945507067E-3</v>
      </c>
      <c r="IS117" s="27">
        <f t="shared" si="58"/>
        <v>5.9614508446289962E-3</v>
      </c>
      <c r="IT117" s="27">
        <f t="shared" si="58"/>
        <v>1.5868307955082619E-2</v>
      </c>
      <c r="IU117" s="27">
        <f t="shared" si="58"/>
        <v>8.3924595305160679E-2</v>
      </c>
      <c r="IV117" s="27">
        <f t="shared" si="58"/>
        <v>0.10795870488897126</v>
      </c>
      <c r="IW117" s="27">
        <f t="shared" si="58"/>
        <v>1.5702967396994769E-2</v>
      </c>
    </row>
    <row r="118" spans="1:257">
      <c r="A118" s="21">
        <v>116</v>
      </c>
      <c r="B118" s="19" t="s">
        <v>173</v>
      </c>
      <c r="C118" s="19">
        <v>13</v>
      </c>
      <c r="D118" s="19">
        <v>1</v>
      </c>
      <c r="E118" s="19">
        <v>40</v>
      </c>
      <c r="G118" s="23">
        <v>41219</v>
      </c>
      <c r="H118" s="24">
        <v>1.4212962962962962E-2</v>
      </c>
      <c r="J118" s="25">
        <v>33.018999999999998</v>
      </c>
      <c r="K118" s="25">
        <v>-44.222999999999999</v>
      </c>
      <c r="L118" s="25">
        <v>10.454000000000001</v>
      </c>
      <c r="M118" s="26">
        <f t="shared" si="65"/>
        <v>412.64950843174341</v>
      </c>
      <c r="O118" s="26">
        <v>43.118397700000003</v>
      </c>
      <c r="P118" s="26">
        <v>8.5857062400000004</v>
      </c>
      <c r="Q118" s="26">
        <v>0.80588066999999997</v>
      </c>
      <c r="R118" s="26">
        <v>3.3615880000000001E-2</v>
      </c>
      <c r="S118" s="26">
        <v>0.22507982999999998</v>
      </c>
      <c r="T118" s="26">
        <v>32.913816000000004</v>
      </c>
      <c r="U118" s="26">
        <v>0.98133479999999995</v>
      </c>
      <c r="V118" s="26">
        <v>6.3428827500000002</v>
      </c>
      <c r="W118" s="26">
        <v>2.3436599999999999</v>
      </c>
      <c r="X118" s="26">
        <v>1.6741787400000001</v>
      </c>
      <c r="Y118" s="26">
        <v>5.7821280000000003E-2</v>
      </c>
      <c r="Z118" s="26">
        <v>0.502</v>
      </c>
      <c r="AA118" s="26">
        <v>0.46800000000000003</v>
      </c>
      <c r="AB118" s="26">
        <f t="shared" si="49"/>
        <v>98.052373890000013</v>
      </c>
      <c r="AC118" s="26">
        <f t="shared" si="50"/>
        <v>0.21137829501431699</v>
      </c>
      <c r="AD118" s="26">
        <f t="shared" si="36"/>
        <v>0.10560004738641364</v>
      </c>
      <c r="AE118" s="26">
        <f t="shared" si="37"/>
        <v>97.735395547599282</v>
      </c>
      <c r="AG118" s="25">
        <v>75.078000000000003</v>
      </c>
      <c r="AH118" s="25">
        <v>19.617000000000001</v>
      </c>
      <c r="AI118" s="25">
        <v>0.77300000000000002</v>
      </c>
      <c r="AJ118" s="25">
        <v>5.3499999999999999E-2</v>
      </c>
      <c r="AK118" s="25">
        <v>0.26800000000000002</v>
      </c>
      <c r="AL118" s="25">
        <v>44.000999999999998</v>
      </c>
      <c r="AM118" s="25">
        <v>2.8902999999999999</v>
      </c>
      <c r="AN118" s="25">
        <v>8.4090000000000007</v>
      </c>
      <c r="AO118" s="25">
        <v>9.8309999999999995</v>
      </c>
      <c r="AP118" s="25">
        <v>10.378</v>
      </c>
      <c r="AQ118" s="25">
        <v>0.39889999999999998</v>
      </c>
      <c r="AR118" s="25">
        <v>6.0445000000000002</v>
      </c>
      <c r="AS118" s="25">
        <v>24.103400000000001</v>
      </c>
      <c r="AU118" s="26">
        <v>40.488900000000001</v>
      </c>
      <c r="AV118" s="26">
        <v>7.1896000000000004</v>
      </c>
      <c r="AW118" s="26">
        <v>0.76329999999999998</v>
      </c>
      <c r="AX118" s="26">
        <v>3.2399999999999998E-2</v>
      </c>
      <c r="AY118" s="26">
        <v>0.22090000000000001</v>
      </c>
      <c r="AZ118" s="26">
        <v>31.025099999999998</v>
      </c>
      <c r="BA118" s="26">
        <v>0.95469999999999999</v>
      </c>
      <c r="BB118" s="26">
        <v>4.8174999999999999</v>
      </c>
      <c r="BC118" s="26">
        <v>2.4140999999999999</v>
      </c>
      <c r="BD118" s="26">
        <v>1.2111000000000001</v>
      </c>
      <c r="BE118" s="26">
        <v>5.9499999999999997E-2</v>
      </c>
      <c r="BF118" s="26">
        <v>0.54520000000000002</v>
      </c>
      <c r="BG118" s="26">
        <v>0.48209999999999997</v>
      </c>
      <c r="BI118" s="27">
        <f t="shared" si="61"/>
        <v>1.0649436685116167</v>
      </c>
      <c r="BJ118" s="27">
        <f t="shared" si="61"/>
        <v>1.1941841326360298</v>
      </c>
      <c r="BK118" s="27">
        <f t="shared" si="61"/>
        <v>1.0557849731429321</v>
      </c>
      <c r="BL118" s="27">
        <f t="shared" si="60"/>
        <v>1.0375271604938272</v>
      </c>
      <c r="BM118" s="27">
        <f t="shared" si="60"/>
        <v>1.0189218198279764</v>
      </c>
      <c r="BN118" s="27">
        <f t="shared" si="60"/>
        <v>1.0608770318226213</v>
      </c>
      <c r="BO118" s="27">
        <f t="shared" si="60"/>
        <v>1.0278986068922173</v>
      </c>
      <c r="BP118" s="27">
        <f t="shared" si="60"/>
        <v>1.3166336792942399</v>
      </c>
      <c r="BQ118" s="27">
        <f t="shared" si="60"/>
        <v>0.97082142413321737</v>
      </c>
      <c r="BR118" s="27">
        <f t="shared" si="51"/>
        <v>1.38236210056973</v>
      </c>
      <c r="BS118" s="27">
        <f t="shared" si="51"/>
        <v>0.97178621848739499</v>
      </c>
      <c r="BT118" s="27">
        <f t="shared" si="51"/>
        <v>0.92076302274394717</v>
      </c>
      <c r="BU118" s="27">
        <f t="shared" si="51"/>
        <v>0.97075295581829502</v>
      </c>
      <c r="BW118" s="19">
        <v>420967.7</v>
      </c>
      <c r="BX118" s="19">
        <v>75806.5</v>
      </c>
      <c r="BY118" s="19">
        <v>14719</v>
      </c>
      <c r="BZ118" s="19">
        <v>89.8</v>
      </c>
      <c r="CA118" s="19">
        <v>409</v>
      </c>
      <c r="CB118" s="19">
        <v>55414</v>
      </c>
      <c r="CC118" s="19">
        <v>1413.4</v>
      </c>
      <c r="CD118" s="19">
        <v>37728.6</v>
      </c>
      <c r="CE118" s="19">
        <v>55839.7</v>
      </c>
      <c r="CF118" s="19">
        <v>5197.8999999999996</v>
      </c>
      <c r="CG118" s="19">
        <v>1183.9000000000001</v>
      </c>
      <c r="CH118" s="19">
        <v>186.2</v>
      </c>
      <c r="CI118" s="19">
        <v>8500.2000000000007</v>
      </c>
      <c r="CK118" s="19">
        <f t="shared" si="55"/>
        <v>424452.92857142858</v>
      </c>
      <c r="CL118" s="19">
        <f t="shared" si="55"/>
        <v>77176.245098039217</v>
      </c>
      <c r="CM118" s="19">
        <f t="shared" si="55"/>
        <v>21339.576595744682</v>
      </c>
      <c r="CN118" s="19">
        <f t="shared" si="55"/>
        <v>409.05</v>
      </c>
      <c r="CO118" s="19">
        <f t="shared" si="55"/>
        <v>626.42340425531916</v>
      </c>
      <c r="CP118" s="19">
        <f t="shared" si="55"/>
        <v>55747.675438596489</v>
      </c>
      <c r="CQ118" s="19">
        <f t="shared" si="55"/>
        <v>1629.5500000000002</v>
      </c>
      <c r="CR118" s="19">
        <f t="shared" si="55"/>
        <v>38385.4</v>
      </c>
      <c r="CS118" s="19">
        <f t="shared" si="55"/>
        <v>59745.599999999999</v>
      </c>
      <c r="CT118" s="19">
        <f t="shared" si="55"/>
        <v>5512.15</v>
      </c>
      <c r="CU118" s="19">
        <f t="shared" si="62"/>
        <v>2892.1285714285714</v>
      </c>
      <c r="CV118" s="19">
        <f t="shared" si="62"/>
        <v>312.16666666666663</v>
      </c>
      <c r="CW118" s="19">
        <f t="shared" si="62"/>
        <v>9576</v>
      </c>
      <c r="CY118" s="19">
        <v>4323.3</v>
      </c>
      <c r="CZ118" s="19">
        <v>1473.2</v>
      </c>
      <c r="DA118" s="19">
        <v>6830.7</v>
      </c>
      <c r="DB118" s="19">
        <v>339.2</v>
      </c>
      <c r="DC118" s="19">
        <v>236.1</v>
      </c>
      <c r="DD118" s="19">
        <v>369.1</v>
      </c>
      <c r="DE118" s="19">
        <v>236.1</v>
      </c>
      <c r="DF118" s="19">
        <v>744.9</v>
      </c>
      <c r="DG118" s="19">
        <v>4186.8999999999996</v>
      </c>
      <c r="DH118" s="19">
        <v>365.8</v>
      </c>
      <c r="DI118" s="19">
        <v>1769.2</v>
      </c>
      <c r="DJ118" s="19">
        <v>146.30000000000001</v>
      </c>
      <c r="DK118" s="19">
        <v>1227.0999999999999</v>
      </c>
      <c r="DM118" s="19">
        <v>2367.8000000000002</v>
      </c>
      <c r="DN118" s="19">
        <v>1243.8</v>
      </c>
      <c r="DO118" s="19">
        <v>6381.8</v>
      </c>
      <c r="DP118" s="19">
        <v>299.3</v>
      </c>
      <c r="DQ118" s="19">
        <v>196.2</v>
      </c>
      <c r="DR118" s="19">
        <v>306</v>
      </c>
      <c r="DS118" s="19">
        <v>196.2</v>
      </c>
      <c r="DT118" s="19">
        <v>568.70000000000005</v>
      </c>
      <c r="DU118" s="19">
        <v>3624.9</v>
      </c>
      <c r="DV118" s="19">
        <v>262.7</v>
      </c>
      <c r="DW118" s="19">
        <v>1652.8</v>
      </c>
      <c r="DX118" s="19">
        <v>109.7</v>
      </c>
      <c r="DY118" s="19">
        <v>924.5</v>
      </c>
      <c r="EA118" s="19">
        <f t="shared" si="56"/>
        <v>3485.2285714285717</v>
      </c>
      <c r="EB118" s="19">
        <f t="shared" si="56"/>
        <v>1369.7450980392157</v>
      </c>
      <c r="EC118" s="19">
        <f t="shared" si="56"/>
        <v>6620.5765957446811</v>
      </c>
      <c r="ED118" s="19">
        <f t="shared" si="56"/>
        <v>319.25</v>
      </c>
      <c r="EE118" s="19">
        <f t="shared" si="56"/>
        <v>217.42340425531916</v>
      </c>
      <c r="EF118" s="19">
        <f t="shared" si="56"/>
        <v>333.67543859649123</v>
      </c>
      <c r="EG118" s="19">
        <f t="shared" si="56"/>
        <v>216.14999999999998</v>
      </c>
      <c r="EH118" s="19">
        <f t="shared" si="56"/>
        <v>656.8</v>
      </c>
      <c r="EI118" s="19">
        <f t="shared" si="56"/>
        <v>3905.8999999999996</v>
      </c>
      <c r="EJ118" s="19">
        <f t="shared" si="56"/>
        <v>314.25</v>
      </c>
      <c r="EK118" s="19">
        <f t="shared" si="63"/>
        <v>1708.2285714285715</v>
      </c>
      <c r="EL118" s="19">
        <f t="shared" si="63"/>
        <v>125.96666666666667</v>
      </c>
      <c r="EM118" s="19">
        <f t="shared" si="63"/>
        <v>1075.8</v>
      </c>
      <c r="EO118" s="26">
        <v>30.07</v>
      </c>
      <c r="EQ118" s="19">
        <v>10</v>
      </c>
      <c r="ER118" s="19">
        <v>30</v>
      </c>
      <c r="ES118" s="19">
        <v>20</v>
      </c>
      <c r="ET118" s="19">
        <v>50</v>
      </c>
      <c r="EU118" s="19">
        <v>30</v>
      </c>
      <c r="EV118" s="19">
        <v>30</v>
      </c>
      <c r="EW118" s="19">
        <v>30</v>
      </c>
      <c r="EX118" s="19">
        <v>30</v>
      </c>
      <c r="EY118" s="19">
        <v>20</v>
      </c>
      <c r="EZ118" s="19">
        <v>30</v>
      </c>
      <c r="FA118" s="19">
        <v>20</v>
      </c>
      <c r="FB118" s="19">
        <v>30</v>
      </c>
      <c r="FC118" s="19">
        <v>20</v>
      </c>
      <c r="FE118" s="25">
        <v>2.1</v>
      </c>
      <c r="FF118" s="25">
        <v>2.2999999999999998</v>
      </c>
      <c r="FG118" s="25">
        <v>2.2000000000000002</v>
      </c>
      <c r="FH118" s="25">
        <v>2.8</v>
      </c>
      <c r="FI118" s="25">
        <v>2.2000000000000002</v>
      </c>
      <c r="FJ118" s="25">
        <v>3.2</v>
      </c>
      <c r="FK118" s="25">
        <v>2.5</v>
      </c>
      <c r="FL118" s="25">
        <v>2.8</v>
      </c>
      <c r="FM118" s="25">
        <v>2.2000000000000002</v>
      </c>
      <c r="FN118" s="25">
        <v>2.8</v>
      </c>
      <c r="FO118" s="25">
        <v>2.2000000000000002</v>
      </c>
      <c r="FP118" s="25">
        <v>3.5</v>
      </c>
      <c r="FQ118" s="25">
        <v>2.2000000000000002</v>
      </c>
      <c r="FR118" s="25"/>
      <c r="FS118" s="25">
        <v>2.8</v>
      </c>
      <c r="FT118" s="25">
        <v>2.8</v>
      </c>
      <c r="FU118" s="25">
        <v>2.5</v>
      </c>
      <c r="FV118" s="25">
        <v>2.8</v>
      </c>
      <c r="FW118" s="25">
        <v>2.5</v>
      </c>
      <c r="FX118" s="25">
        <v>2.5</v>
      </c>
      <c r="FY118" s="25">
        <v>2.5</v>
      </c>
      <c r="FZ118" s="25">
        <v>2.8</v>
      </c>
      <c r="GA118" s="25">
        <v>2.2000000000000002</v>
      </c>
      <c r="GB118" s="25">
        <v>2.8</v>
      </c>
      <c r="GC118" s="25">
        <v>2</v>
      </c>
      <c r="GD118" s="25">
        <v>2.8</v>
      </c>
      <c r="GE118" s="25">
        <v>2.2000000000000002</v>
      </c>
      <c r="GG118" s="28">
        <v>560706</v>
      </c>
      <c r="GH118" s="28">
        <v>386426.8</v>
      </c>
      <c r="GI118" s="28">
        <v>1904278.9</v>
      </c>
      <c r="GJ118" s="28">
        <v>136666</v>
      </c>
      <c r="GK118" s="28">
        <v>151055.4</v>
      </c>
      <c r="GL118" s="28">
        <v>125939.4</v>
      </c>
      <c r="GM118" s="28">
        <v>48865.4</v>
      </c>
      <c r="GN118" s="28">
        <v>448639.5</v>
      </c>
      <c r="GO118" s="28">
        <v>568018.30000000005</v>
      </c>
      <c r="GP118" s="28">
        <v>50075.9</v>
      </c>
      <c r="GQ118" s="28">
        <v>296729</v>
      </c>
      <c r="GR118" s="28">
        <v>3095.5</v>
      </c>
      <c r="GS118" s="28">
        <v>35263.800000000003</v>
      </c>
      <c r="GU118" s="26">
        <v>25.21</v>
      </c>
      <c r="GV118" s="26">
        <v>19.399999999999999</v>
      </c>
      <c r="GW118" s="26">
        <v>59.19</v>
      </c>
      <c r="GX118" s="26">
        <v>41.39</v>
      </c>
      <c r="GY118" s="26">
        <v>56.02</v>
      </c>
      <c r="GZ118" s="26">
        <v>54.81</v>
      </c>
      <c r="HA118" s="26">
        <v>25.58</v>
      </c>
      <c r="HB118" s="26">
        <v>34.549999999999997</v>
      </c>
      <c r="HC118" s="26">
        <v>17.55</v>
      </c>
      <c r="HD118" s="26">
        <v>8.66</v>
      </c>
      <c r="HE118" s="26">
        <v>12.39</v>
      </c>
      <c r="HF118" s="26">
        <v>9.02</v>
      </c>
      <c r="HG118" s="26">
        <v>2</v>
      </c>
      <c r="HI118" s="27">
        <f t="shared" si="57"/>
        <v>2.1870033558326028E-2</v>
      </c>
      <c r="HJ118" s="27">
        <f t="shared" si="57"/>
        <v>9.9113902483783881E-3</v>
      </c>
      <c r="HK118" s="27">
        <f t="shared" si="57"/>
        <v>1.460816645946432E-2</v>
      </c>
      <c r="HL118" s="27">
        <f t="shared" si="57"/>
        <v>1.9426045730050752E-2</v>
      </c>
      <c r="HM118" s="27">
        <f t="shared" si="57"/>
        <v>2.4889133010457372E-2</v>
      </c>
      <c r="HN118" s="27">
        <f t="shared" si="57"/>
        <v>3.7673351725305212E-2</v>
      </c>
      <c r="HO118" s="27">
        <f t="shared" si="57"/>
        <v>3.533750561728715E-2</v>
      </c>
      <c r="HP118" s="27">
        <f t="shared" si="57"/>
        <v>1.1607561331672771E-2</v>
      </c>
      <c r="HQ118" s="27">
        <f t="shared" si="57"/>
        <v>1.0255792977344176E-2</v>
      </c>
      <c r="HR118" s="27">
        <f t="shared" si="57"/>
        <v>1.8930300209111288E-2</v>
      </c>
      <c r="HS118" s="27">
        <f t="shared" si="64"/>
        <v>9.1750741038712086E-3</v>
      </c>
      <c r="HT118" s="27">
        <f t="shared" si="64"/>
        <v>0.13451178283395637</v>
      </c>
      <c r="HU118" s="27">
        <f t="shared" si="64"/>
        <v>9.8793851806022528E-3</v>
      </c>
      <c r="HW118" s="27">
        <f t="shared" si="38"/>
        <v>4.6786562791326869E-2</v>
      </c>
      <c r="HX118" s="27">
        <f t="shared" si="39"/>
        <v>1.8727571874310962E-2</v>
      </c>
      <c r="HY118" s="27">
        <f t="shared" si="40"/>
        <v>2.4373725737616217E-2</v>
      </c>
      <c r="HZ118" s="27">
        <f t="shared" si="41"/>
        <v>2.8393108439042178E-2</v>
      </c>
      <c r="IA118" s="27">
        <f t="shared" si="42"/>
        <v>3.6614403571683843E-2</v>
      </c>
      <c r="IB118" s="27">
        <f t="shared" si="43"/>
        <v>4.8466766994605157E-2</v>
      </c>
      <c r="IC118" s="27">
        <f t="shared" si="44"/>
        <v>4.5627787253041167E-2</v>
      </c>
      <c r="ID118" s="27">
        <f t="shared" si="45"/>
        <v>1.9248818956312957E-2</v>
      </c>
      <c r="IE118" s="27">
        <f t="shared" si="46"/>
        <v>1.4349905533899971E-2</v>
      </c>
      <c r="IF118" s="27">
        <f t="shared" si="47"/>
        <v>2.551747677287574E-2</v>
      </c>
      <c r="IG118" s="27">
        <f t="shared" si="48"/>
        <v>1.1052294265523257E-2</v>
      </c>
      <c r="IH118" s="27"/>
      <c r="II118" s="27"/>
      <c r="IK118" s="27">
        <f t="shared" si="67"/>
        <v>2.8338379857297431E-3</v>
      </c>
      <c r="IL118" s="27">
        <f t="shared" si="67"/>
        <v>3.892496425823721E-3</v>
      </c>
      <c r="IM118" s="27">
        <f t="shared" si="67"/>
        <v>1.4649059942336253E-2</v>
      </c>
      <c r="IN118" s="27">
        <f t="shared" si="67"/>
        <v>0.24509085231042718</v>
      </c>
      <c r="IO118" s="27">
        <f t="shared" si="67"/>
        <v>7.477925888593677E-2</v>
      </c>
      <c r="IP118" s="27">
        <f t="shared" si="67"/>
        <v>4.4994806799322929E-3</v>
      </c>
      <c r="IQ118" s="27">
        <f t="shared" si="67"/>
        <v>3.2002811075209414E-2</v>
      </c>
      <c r="IR118" s="27">
        <f t="shared" si="66"/>
        <v>5.5140298072257586E-3</v>
      </c>
      <c r="IS118" s="27">
        <f t="shared" si="58"/>
        <v>5.8261214429133025E-3</v>
      </c>
      <c r="IT118" s="27">
        <f t="shared" si="58"/>
        <v>1.5461260127722367E-2</v>
      </c>
      <c r="IU118" s="27">
        <f t="shared" si="58"/>
        <v>7.3875263339697558E-2</v>
      </c>
      <c r="IV118" s="27">
        <f t="shared" si="58"/>
        <v>0.11835759445147162</v>
      </c>
      <c r="IW118" s="27">
        <f t="shared" si="58"/>
        <v>1.5656714978239481E-2</v>
      </c>
    </row>
    <row r="119" spans="1:257">
      <c r="A119" s="21">
        <v>117</v>
      </c>
      <c r="B119" s="19" t="s">
        <v>173</v>
      </c>
      <c r="C119" s="19">
        <v>13</v>
      </c>
      <c r="D119" s="19">
        <v>2</v>
      </c>
      <c r="E119" s="19">
        <v>1</v>
      </c>
      <c r="G119" s="23">
        <v>41219</v>
      </c>
      <c r="H119" s="24">
        <v>1.7256944444444446E-2</v>
      </c>
      <c r="J119" s="25">
        <v>32.984999999999999</v>
      </c>
      <c r="K119" s="25">
        <v>-44.429000000000002</v>
      </c>
      <c r="L119" s="25">
        <v>10.452999999999999</v>
      </c>
      <c r="M119" s="26"/>
      <c r="O119" s="26">
        <v>47.292250039999999</v>
      </c>
      <c r="P119" s="26">
        <v>4.8748068</v>
      </c>
      <c r="Q119" s="26">
        <v>0.46884568999999998</v>
      </c>
      <c r="R119" s="26">
        <v>3.215432E-2</v>
      </c>
      <c r="S119" s="26">
        <v>0.14711099999999999</v>
      </c>
      <c r="T119" s="26">
        <v>34.364988000000004</v>
      </c>
      <c r="U119" s="26">
        <v>0.94776282000000001</v>
      </c>
      <c r="V119" s="26">
        <v>7.7640201400000004</v>
      </c>
      <c r="W119" s="26">
        <v>1.2606792</v>
      </c>
      <c r="X119" s="26">
        <v>1.04467675</v>
      </c>
      <c r="Y119" s="26">
        <v>3.011525E-2</v>
      </c>
      <c r="Z119" s="26">
        <v>0.46200000000000002</v>
      </c>
      <c r="AA119" s="26">
        <v>0.28100000000000003</v>
      </c>
      <c r="AB119" s="26">
        <f t="shared" si="49"/>
        <v>98.970410009999995</v>
      </c>
      <c r="AC119" s="26">
        <f t="shared" si="50"/>
        <v>0.1945354029813037</v>
      </c>
      <c r="AD119" s="26">
        <f t="shared" si="36"/>
        <v>6.3405156657226999E-2</v>
      </c>
      <c r="AE119" s="26">
        <f t="shared" si="37"/>
        <v>98.712469450361468</v>
      </c>
      <c r="AG119" s="25">
        <v>83.125</v>
      </c>
      <c r="AH119" s="25">
        <v>11.048999999999999</v>
      </c>
      <c r="AI119" s="25">
        <v>0.45140000000000002</v>
      </c>
      <c r="AJ119" s="25">
        <v>5.28E-2</v>
      </c>
      <c r="AK119" s="25">
        <v>0.17610000000000001</v>
      </c>
      <c r="AL119" s="25">
        <v>45.993000000000002</v>
      </c>
      <c r="AM119" s="25">
        <v>2.7913999999999999</v>
      </c>
      <c r="AN119" s="25">
        <v>10.29</v>
      </c>
      <c r="AO119" s="25">
        <v>5.2836999999999996</v>
      </c>
      <c r="AP119" s="25">
        <v>6.4317000000000002</v>
      </c>
      <c r="AQ119" s="25">
        <v>0.20699999999999999</v>
      </c>
      <c r="AR119" s="25">
        <v>5.6722999999999999</v>
      </c>
      <c r="AS119" s="25">
        <v>14.4133</v>
      </c>
      <c r="AU119" s="26">
        <v>44.828600000000002</v>
      </c>
      <c r="AV119" s="26">
        <v>4.0495000000000001</v>
      </c>
      <c r="AW119" s="26">
        <v>0.44579999999999997</v>
      </c>
      <c r="AX119" s="26">
        <v>3.1899999999999998E-2</v>
      </c>
      <c r="AY119" s="26">
        <v>0.14510000000000001</v>
      </c>
      <c r="AZ119" s="26">
        <v>32.429699999999997</v>
      </c>
      <c r="BA119" s="26">
        <v>0.92200000000000004</v>
      </c>
      <c r="BB119" s="26">
        <v>5.8951000000000002</v>
      </c>
      <c r="BC119" s="26">
        <v>1.2975000000000001</v>
      </c>
      <c r="BD119" s="26">
        <v>0.75060000000000004</v>
      </c>
      <c r="BE119" s="26">
        <v>3.09E-2</v>
      </c>
      <c r="BF119" s="26">
        <v>0.51160000000000005</v>
      </c>
      <c r="BG119" s="26">
        <v>0.2883</v>
      </c>
      <c r="BI119" s="27">
        <f t="shared" si="61"/>
        <v>1.0549571041701056</v>
      </c>
      <c r="BJ119" s="27">
        <f t="shared" si="61"/>
        <v>1.203804617854056</v>
      </c>
      <c r="BK119" s="27">
        <f t="shared" si="61"/>
        <v>1.0516951323463437</v>
      </c>
      <c r="BL119" s="27">
        <f t="shared" si="60"/>
        <v>1.0079724137931034</v>
      </c>
      <c r="BM119" s="27">
        <f t="shared" si="60"/>
        <v>1.0138594073053067</v>
      </c>
      <c r="BN119" s="27">
        <f t="shared" si="60"/>
        <v>1.0596764077373522</v>
      </c>
      <c r="BO119" s="27">
        <f t="shared" si="60"/>
        <v>1.0279423210412146</v>
      </c>
      <c r="BP119" s="27">
        <f t="shared" si="60"/>
        <v>1.3170294210445963</v>
      </c>
      <c r="BQ119" s="27">
        <f t="shared" si="60"/>
        <v>0.97162173410404618</v>
      </c>
      <c r="BR119" s="27">
        <f t="shared" si="51"/>
        <v>1.3917889022115641</v>
      </c>
      <c r="BS119" s="27">
        <f t="shared" si="51"/>
        <v>0.97460355987055014</v>
      </c>
      <c r="BT119" s="27">
        <f t="shared" si="51"/>
        <v>0.90304925723221263</v>
      </c>
      <c r="BU119" s="27">
        <f t="shared" si="51"/>
        <v>0.97467915365938274</v>
      </c>
      <c r="BW119" s="19">
        <v>466087.8</v>
      </c>
      <c r="BX119" s="19">
        <v>42697.9</v>
      </c>
      <c r="BY119" s="19">
        <v>8596.1</v>
      </c>
      <c r="BZ119" s="19">
        <v>83.2</v>
      </c>
      <c r="CA119" s="19">
        <v>266.10000000000002</v>
      </c>
      <c r="CB119" s="19">
        <v>57924.1</v>
      </c>
      <c r="CC119" s="19">
        <v>1363.9</v>
      </c>
      <c r="CD119" s="19">
        <v>46164.3</v>
      </c>
      <c r="CE119" s="19">
        <v>30013.3</v>
      </c>
      <c r="CF119" s="19">
        <v>3220.2</v>
      </c>
      <c r="CG119" s="19">
        <v>615.4</v>
      </c>
      <c r="CH119" s="19">
        <v>176.3</v>
      </c>
      <c r="CI119" s="19">
        <v>5083.2</v>
      </c>
      <c r="CK119" s="19">
        <f t="shared" si="55"/>
        <v>469258.61428571428</v>
      </c>
      <c r="CL119" s="19">
        <f t="shared" si="55"/>
        <v>43885.078431372553</v>
      </c>
      <c r="CM119" s="19">
        <f t="shared" si="55"/>
        <v>15109.672340425532</v>
      </c>
      <c r="CN119" s="19">
        <f t="shared" si="55"/>
        <v>360.99999999999994</v>
      </c>
      <c r="CO119" s="19">
        <f t="shared" si="55"/>
        <v>474.5297872340426</v>
      </c>
      <c r="CP119" s="19">
        <f t="shared" si="55"/>
        <v>58289.452631578948</v>
      </c>
      <c r="CQ119" s="19">
        <f t="shared" si="55"/>
        <v>1601.75</v>
      </c>
      <c r="CR119" s="19">
        <f t="shared" si="55"/>
        <v>46869.55</v>
      </c>
      <c r="CS119" s="19">
        <f t="shared" si="55"/>
        <v>33895.5</v>
      </c>
      <c r="CT119" s="19">
        <f t="shared" si="55"/>
        <v>3532.8999999999996</v>
      </c>
      <c r="CU119" s="19">
        <f t="shared" si="62"/>
        <v>2351.485714285714</v>
      </c>
      <c r="CV119" s="19">
        <f t="shared" si="62"/>
        <v>314.52222222222224</v>
      </c>
      <c r="CW119" s="19">
        <f t="shared" si="62"/>
        <v>6131.1</v>
      </c>
      <c r="CY119" s="19">
        <v>3652.7</v>
      </c>
      <c r="CZ119" s="19">
        <v>1397.2</v>
      </c>
      <c r="DA119" s="19">
        <v>6683.3</v>
      </c>
      <c r="DB119" s="19">
        <v>319.39999999999998</v>
      </c>
      <c r="DC119" s="19">
        <v>216.2</v>
      </c>
      <c r="DD119" s="19">
        <v>385.9</v>
      </c>
      <c r="DE119" s="19">
        <v>272.8</v>
      </c>
      <c r="DF119" s="19">
        <v>788.4</v>
      </c>
      <c r="DG119" s="19">
        <v>4308</v>
      </c>
      <c r="DH119" s="19">
        <v>342.6</v>
      </c>
      <c r="DI119" s="19">
        <v>1856.3</v>
      </c>
      <c r="DJ119" s="19">
        <v>153</v>
      </c>
      <c r="DK119" s="19">
        <v>1144.4000000000001</v>
      </c>
      <c r="DM119" s="19">
        <v>2528.3000000000002</v>
      </c>
      <c r="DN119" s="19">
        <v>931.5</v>
      </c>
      <c r="DO119" s="19">
        <v>6320.7</v>
      </c>
      <c r="DP119" s="19">
        <v>236.2</v>
      </c>
      <c r="DQ119" s="19">
        <v>199.6</v>
      </c>
      <c r="DR119" s="19">
        <v>349.3</v>
      </c>
      <c r="DS119" s="19">
        <v>202.9</v>
      </c>
      <c r="DT119" s="19">
        <v>622.1</v>
      </c>
      <c r="DU119" s="19">
        <v>3456.4</v>
      </c>
      <c r="DV119" s="19">
        <v>282.8</v>
      </c>
      <c r="DW119" s="19">
        <v>1626.8</v>
      </c>
      <c r="DX119" s="19">
        <v>126.4</v>
      </c>
      <c r="DY119" s="19">
        <v>951.4</v>
      </c>
      <c r="EA119" s="19">
        <f t="shared" si="56"/>
        <v>3170.8142857142857</v>
      </c>
      <c r="EB119" s="19">
        <f t="shared" si="56"/>
        <v>1187.1784313725491</v>
      </c>
      <c r="EC119" s="19">
        <f t="shared" si="56"/>
        <v>6513.5723404255323</v>
      </c>
      <c r="ED119" s="19">
        <f t="shared" si="56"/>
        <v>277.79999999999995</v>
      </c>
      <c r="EE119" s="19">
        <f t="shared" si="56"/>
        <v>208.42978723404255</v>
      </c>
      <c r="EF119" s="19">
        <f t="shared" si="56"/>
        <v>365.35263157894735</v>
      </c>
      <c r="EG119" s="19">
        <f t="shared" si="56"/>
        <v>237.85000000000002</v>
      </c>
      <c r="EH119" s="19">
        <f t="shared" si="56"/>
        <v>705.25</v>
      </c>
      <c r="EI119" s="19">
        <f t="shared" si="56"/>
        <v>3882.2</v>
      </c>
      <c r="EJ119" s="19">
        <f t="shared" si="56"/>
        <v>312.70000000000005</v>
      </c>
      <c r="EK119" s="19">
        <f t="shared" si="63"/>
        <v>1736.0857142857142</v>
      </c>
      <c r="EL119" s="19">
        <f t="shared" si="63"/>
        <v>138.22222222222223</v>
      </c>
      <c r="EM119" s="19">
        <f t="shared" si="63"/>
        <v>1047.9000000000001</v>
      </c>
      <c r="EO119" s="26">
        <v>30.06</v>
      </c>
      <c r="EQ119" s="19">
        <v>10</v>
      </c>
      <c r="ER119" s="19">
        <v>30</v>
      </c>
      <c r="ES119" s="19">
        <v>20</v>
      </c>
      <c r="ET119" s="19">
        <v>50</v>
      </c>
      <c r="EU119" s="19">
        <v>30</v>
      </c>
      <c r="EV119" s="19">
        <v>30</v>
      </c>
      <c r="EW119" s="19">
        <v>30</v>
      </c>
      <c r="EX119" s="19">
        <v>30</v>
      </c>
      <c r="EY119" s="19">
        <v>20</v>
      </c>
      <c r="EZ119" s="19">
        <v>30</v>
      </c>
      <c r="FA119" s="19">
        <v>20</v>
      </c>
      <c r="FB119" s="19">
        <v>30</v>
      </c>
      <c r="FC119" s="19">
        <v>20</v>
      </c>
      <c r="FE119" s="25">
        <v>2.1</v>
      </c>
      <c r="FF119" s="25">
        <v>2.2999999999999998</v>
      </c>
      <c r="FG119" s="25">
        <v>2.2000000000000002</v>
      </c>
      <c r="FH119" s="25">
        <v>2.8</v>
      </c>
      <c r="FI119" s="25">
        <v>2.2000000000000002</v>
      </c>
      <c r="FJ119" s="25">
        <v>3.2</v>
      </c>
      <c r="FK119" s="25">
        <v>2.5</v>
      </c>
      <c r="FL119" s="25">
        <v>2.8</v>
      </c>
      <c r="FM119" s="25">
        <v>2.2000000000000002</v>
      </c>
      <c r="FN119" s="25">
        <v>2.8</v>
      </c>
      <c r="FO119" s="25">
        <v>2.2000000000000002</v>
      </c>
      <c r="FP119" s="25">
        <v>3.5</v>
      </c>
      <c r="FQ119" s="25">
        <v>2.2000000000000002</v>
      </c>
      <c r="FR119" s="25"/>
      <c r="FS119" s="25">
        <v>2.8</v>
      </c>
      <c r="FT119" s="25">
        <v>2.8</v>
      </c>
      <c r="FU119" s="25">
        <v>2.5</v>
      </c>
      <c r="FV119" s="25">
        <v>2.8</v>
      </c>
      <c r="FW119" s="25">
        <v>2.5</v>
      </c>
      <c r="FX119" s="25">
        <v>2.5</v>
      </c>
      <c r="FY119" s="25">
        <v>2.5</v>
      </c>
      <c r="FZ119" s="25">
        <v>2.8</v>
      </c>
      <c r="GA119" s="25">
        <v>2.2000000000000002</v>
      </c>
      <c r="GB119" s="25">
        <v>2.8</v>
      </c>
      <c r="GC119" s="25">
        <v>2</v>
      </c>
      <c r="GD119" s="25">
        <v>2.8</v>
      </c>
      <c r="GE119" s="25">
        <v>2.2000000000000002</v>
      </c>
      <c r="GG119" s="28">
        <v>560706</v>
      </c>
      <c r="GH119" s="28">
        <v>386426.8</v>
      </c>
      <c r="GI119" s="28">
        <v>1904278.9</v>
      </c>
      <c r="GJ119" s="28">
        <v>136666</v>
      </c>
      <c r="GK119" s="28">
        <v>151055.4</v>
      </c>
      <c r="GL119" s="28">
        <v>125939.4</v>
      </c>
      <c r="GM119" s="28">
        <v>48865.4</v>
      </c>
      <c r="GN119" s="28">
        <v>448639.5</v>
      </c>
      <c r="GO119" s="28">
        <v>568018.30000000005</v>
      </c>
      <c r="GP119" s="28">
        <v>50075.9</v>
      </c>
      <c r="GQ119" s="28">
        <v>296729</v>
      </c>
      <c r="GR119" s="28">
        <v>3095.5</v>
      </c>
      <c r="GS119" s="28">
        <v>35263.800000000003</v>
      </c>
      <c r="GU119" s="26">
        <v>25.21</v>
      </c>
      <c r="GV119" s="26">
        <v>19.399999999999999</v>
      </c>
      <c r="GW119" s="26">
        <v>59.19</v>
      </c>
      <c r="GX119" s="26">
        <v>41.39</v>
      </c>
      <c r="GY119" s="26">
        <v>56.02</v>
      </c>
      <c r="GZ119" s="26">
        <v>54.81</v>
      </c>
      <c r="HA119" s="26">
        <v>25.58</v>
      </c>
      <c r="HB119" s="26">
        <v>34.549999999999997</v>
      </c>
      <c r="HC119" s="26">
        <v>17.55</v>
      </c>
      <c r="HD119" s="26">
        <v>8.66</v>
      </c>
      <c r="HE119" s="26">
        <v>12.39</v>
      </c>
      <c r="HF119" s="26">
        <v>9.02</v>
      </c>
      <c r="HG119" s="26">
        <v>2</v>
      </c>
      <c r="HI119" s="27">
        <f t="shared" si="57"/>
        <v>2.0668055107054779E-2</v>
      </c>
      <c r="HJ119" s="27">
        <f t="shared" si="57"/>
        <v>9.3031416216466205E-3</v>
      </c>
      <c r="HK119" s="27">
        <f t="shared" si="57"/>
        <v>1.4435905668614796E-2</v>
      </c>
      <c r="HL119" s="27">
        <f t="shared" si="57"/>
        <v>1.7607855778668264E-2</v>
      </c>
      <c r="HM119" s="27">
        <f t="shared" si="57"/>
        <v>2.4251891361737894E-2</v>
      </c>
      <c r="HN119" s="27">
        <f t="shared" si="57"/>
        <v>3.9382991763806101E-2</v>
      </c>
      <c r="HO119" s="27">
        <f t="shared" si="57"/>
        <v>3.7076654803863358E-2</v>
      </c>
      <c r="HP119" s="27">
        <f t="shared" si="57"/>
        <v>1.2033686829203924E-2</v>
      </c>
      <c r="HQ119" s="27">
        <f t="shared" si="57"/>
        <v>1.0234761652095191E-2</v>
      </c>
      <c r="HR119" s="27">
        <f t="shared" si="57"/>
        <v>1.9015492383501809E-2</v>
      </c>
      <c r="HS119" s="27">
        <f t="shared" si="64"/>
        <v>9.2779420389146328E-3</v>
      </c>
      <c r="HT119" s="27">
        <f t="shared" si="64"/>
        <v>0.13821565667589955</v>
      </c>
      <c r="HU119" s="27">
        <f t="shared" si="64"/>
        <v>9.7915004955160621E-3</v>
      </c>
      <c r="HW119" s="27">
        <f t="shared" si="38"/>
        <v>4.4215170290522292E-2</v>
      </c>
      <c r="HX119" s="27">
        <f t="shared" si="39"/>
        <v>1.7578286094101288E-2</v>
      </c>
      <c r="HY119" s="27">
        <f t="shared" si="40"/>
        <v>2.4086308608083789E-2</v>
      </c>
      <c r="HZ119" s="27">
        <f t="shared" si="41"/>
        <v>2.5735642006101535E-2</v>
      </c>
      <c r="IA119" s="27">
        <f t="shared" si="42"/>
        <v>3.5676957382252621E-2</v>
      </c>
      <c r="IB119" s="27">
        <f t="shared" si="43"/>
        <v>5.0666218904136549E-2</v>
      </c>
      <c r="IC119" s="27">
        <f t="shared" si="44"/>
        <v>4.7873376682748367E-2</v>
      </c>
      <c r="ID119" s="27">
        <f t="shared" si="45"/>
        <v>1.9955462868868869E-2</v>
      </c>
      <c r="IE119" s="27">
        <f t="shared" si="46"/>
        <v>1.4320478503611591E-2</v>
      </c>
      <c r="IF119" s="27">
        <f t="shared" si="47"/>
        <v>2.563231326818893E-2</v>
      </c>
      <c r="IG119" s="27">
        <f t="shared" si="48"/>
        <v>1.1176208980076565E-2</v>
      </c>
      <c r="IH119" s="27"/>
      <c r="II119" s="27"/>
      <c r="IK119" s="27">
        <f t="shared" si="67"/>
        <v>2.6897148951300544E-3</v>
      </c>
      <c r="IL119" s="27">
        <f t="shared" si="67"/>
        <v>5.2359202263458967E-3</v>
      </c>
      <c r="IM119" s="27">
        <f t="shared" si="67"/>
        <v>2.2062233986686684E-2</v>
      </c>
      <c r="IN119" s="27">
        <f t="shared" si="67"/>
        <v>0.2477876387421214</v>
      </c>
      <c r="IO119" s="27">
        <f t="shared" si="67"/>
        <v>0.1034183272305947</v>
      </c>
      <c r="IP119" s="27">
        <f t="shared" si="67"/>
        <v>4.4028854698039306E-3</v>
      </c>
      <c r="IQ119" s="27">
        <f t="shared" si="67"/>
        <v>3.3114946335292661E-2</v>
      </c>
      <c r="IR119" s="27">
        <f t="shared" si="66"/>
        <v>4.9753898458913363E-3</v>
      </c>
      <c r="IS119" s="27">
        <f t="shared" si="58"/>
        <v>8.3520776144468852E-3</v>
      </c>
      <c r="IT119" s="27">
        <f t="shared" si="58"/>
        <v>2.0278885981972049E-2</v>
      </c>
      <c r="IU119" s="27">
        <f t="shared" si="58"/>
        <v>0.1339879367456378</v>
      </c>
      <c r="IV119" s="27">
        <f t="shared" si="58"/>
        <v>0.1270922701247692</v>
      </c>
      <c r="IW119" s="27">
        <f t="shared" si="58"/>
        <v>2.1497368113325283E-2</v>
      </c>
    </row>
    <row r="120" spans="1:257">
      <c r="A120" s="21">
        <v>118</v>
      </c>
      <c r="B120" s="19" t="s">
        <v>173</v>
      </c>
      <c r="C120" s="19">
        <v>13</v>
      </c>
      <c r="D120" s="19">
        <v>2</v>
      </c>
      <c r="E120" s="19">
        <v>2</v>
      </c>
      <c r="G120" s="23">
        <v>41219</v>
      </c>
      <c r="H120" s="24">
        <v>2.0300925925925927E-2</v>
      </c>
      <c r="J120" s="25">
        <v>32.975999999999999</v>
      </c>
      <c r="K120" s="25">
        <v>-44.421999999999997</v>
      </c>
      <c r="L120" s="25">
        <v>10.452</v>
      </c>
      <c r="M120" s="26"/>
      <c r="O120" s="26">
        <v>45.662072959999996</v>
      </c>
      <c r="P120" s="26">
        <v>5.9952565800000004</v>
      </c>
      <c r="Q120" s="26">
        <v>0.61233583000000003</v>
      </c>
      <c r="R120" s="26">
        <v>5.5539280000000003E-2</v>
      </c>
      <c r="S120" s="26">
        <v>0.16329320999999999</v>
      </c>
      <c r="T120" s="26">
        <v>34.408729000000001</v>
      </c>
      <c r="U120" s="26">
        <v>0.98004356999999998</v>
      </c>
      <c r="V120" s="26">
        <v>7.3378447499999995</v>
      </c>
      <c r="W120" s="26">
        <v>1.3460303999999998</v>
      </c>
      <c r="X120" s="26">
        <v>1.2522641299999999</v>
      </c>
      <c r="Y120" s="26">
        <v>1.9273760000000001E-2</v>
      </c>
      <c r="Z120" s="26">
        <v>0.56800000000000006</v>
      </c>
      <c r="AA120" s="26">
        <v>0.308</v>
      </c>
      <c r="AB120" s="26">
        <f t="shared" si="49"/>
        <v>98.708683470000011</v>
      </c>
      <c r="AC120" s="26">
        <f t="shared" si="50"/>
        <v>0.23916906686878897</v>
      </c>
      <c r="AD120" s="26">
        <f t="shared" si="36"/>
        <v>6.9497467083366238E-2</v>
      </c>
      <c r="AE120" s="26">
        <f t="shared" si="37"/>
        <v>98.400016936047862</v>
      </c>
      <c r="AG120" s="25">
        <v>79.927000000000007</v>
      </c>
      <c r="AH120" s="25">
        <v>13.593</v>
      </c>
      <c r="AI120" s="25">
        <v>0.58889999999999998</v>
      </c>
      <c r="AJ120" s="25">
        <v>9.0899999999999995E-2</v>
      </c>
      <c r="AK120" s="25">
        <v>0.19400000000000001</v>
      </c>
      <c r="AL120" s="25">
        <v>46.073</v>
      </c>
      <c r="AM120" s="25">
        <v>2.8879999999999999</v>
      </c>
      <c r="AN120" s="25">
        <v>9.6980000000000004</v>
      </c>
      <c r="AO120" s="25">
        <v>5.6496000000000004</v>
      </c>
      <c r="AP120" s="25">
        <v>7.7005999999999997</v>
      </c>
      <c r="AQ120" s="25">
        <v>0.1331</v>
      </c>
      <c r="AR120" s="25">
        <v>6.9717000000000002</v>
      </c>
      <c r="AS120" s="25">
        <v>15.823700000000001</v>
      </c>
      <c r="AU120" s="26">
        <v>43.103900000000003</v>
      </c>
      <c r="AV120" s="26">
        <v>4.9817999999999998</v>
      </c>
      <c r="AW120" s="26">
        <v>0.58150000000000002</v>
      </c>
      <c r="AX120" s="26">
        <v>5.5E-2</v>
      </c>
      <c r="AY120" s="26">
        <v>0.15989999999999999</v>
      </c>
      <c r="AZ120" s="26">
        <v>32.4861</v>
      </c>
      <c r="BA120" s="26">
        <v>0.95389999999999997</v>
      </c>
      <c r="BB120" s="26">
        <v>5.556</v>
      </c>
      <c r="BC120" s="26">
        <v>1.3873</v>
      </c>
      <c r="BD120" s="26">
        <v>0.89870000000000005</v>
      </c>
      <c r="BE120" s="26">
        <v>1.9900000000000001E-2</v>
      </c>
      <c r="BF120" s="26">
        <v>0.62880000000000003</v>
      </c>
      <c r="BG120" s="26">
        <v>0.3165</v>
      </c>
      <c r="BI120" s="27">
        <f t="shared" si="61"/>
        <v>1.0593489906945774</v>
      </c>
      <c r="BJ120" s="27">
        <f t="shared" si="61"/>
        <v>1.2034318077803206</v>
      </c>
      <c r="BK120" s="27">
        <f t="shared" si="61"/>
        <v>1.0530280825451419</v>
      </c>
      <c r="BL120" s="27">
        <f t="shared" si="60"/>
        <v>1.009805090909091</v>
      </c>
      <c r="BM120" s="27">
        <f t="shared" si="60"/>
        <v>1.0212208255159476</v>
      </c>
      <c r="BN120" s="27">
        <f t="shared" si="60"/>
        <v>1.059183127553015</v>
      </c>
      <c r="BO120" s="27">
        <f t="shared" ref="BO120:BT170" si="68">U120/BA120</f>
        <v>1.027407034280323</v>
      </c>
      <c r="BP120" s="27">
        <f t="shared" si="68"/>
        <v>1.3207063984881209</v>
      </c>
      <c r="BQ120" s="27">
        <f t="shared" si="68"/>
        <v>0.97025185612340503</v>
      </c>
      <c r="BR120" s="27">
        <f t="shared" si="51"/>
        <v>1.3934173027706687</v>
      </c>
      <c r="BS120" s="27">
        <f t="shared" si="51"/>
        <v>0.9685306532663317</v>
      </c>
      <c r="BT120" s="27">
        <f t="shared" si="51"/>
        <v>0.90330788804071249</v>
      </c>
      <c r="BU120" s="27">
        <f t="shared" si="51"/>
        <v>0.97314375987361768</v>
      </c>
      <c r="BW120" s="19">
        <v>448154.3</v>
      </c>
      <c r="BX120" s="19">
        <v>52527.4</v>
      </c>
      <c r="BY120" s="19">
        <v>11213.8</v>
      </c>
      <c r="BZ120" s="19">
        <v>136.4</v>
      </c>
      <c r="CA120" s="19">
        <v>296</v>
      </c>
      <c r="CB120" s="19">
        <v>58024.6</v>
      </c>
      <c r="CC120" s="19">
        <v>1410</v>
      </c>
      <c r="CD120" s="19">
        <v>43508.5</v>
      </c>
      <c r="CE120" s="19">
        <v>32091.8</v>
      </c>
      <c r="CF120" s="19">
        <v>3857.7</v>
      </c>
      <c r="CG120" s="19">
        <v>395.7</v>
      </c>
      <c r="CH120" s="19">
        <v>216.2</v>
      </c>
      <c r="CI120" s="19">
        <v>5580.3</v>
      </c>
      <c r="CK120" s="19">
        <f t="shared" si="55"/>
        <v>451422.87142857141</v>
      </c>
      <c r="CL120" s="19">
        <f t="shared" si="55"/>
        <v>53756.533333333333</v>
      </c>
      <c r="CM120" s="19">
        <f t="shared" si="55"/>
        <v>17654.719148936168</v>
      </c>
      <c r="CN120" s="19">
        <f t="shared" si="55"/>
        <v>417.4</v>
      </c>
      <c r="CO120" s="19">
        <f t="shared" si="55"/>
        <v>509.48510638297876</v>
      </c>
      <c r="CP120" s="19">
        <f t="shared" si="55"/>
        <v>58387.538596491228</v>
      </c>
      <c r="CQ120" s="19">
        <f t="shared" si="55"/>
        <v>1622.85</v>
      </c>
      <c r="CR120" s="19">
        <f t="shared" si="55"/>
        <v>44216.85</v>
      </c>
      <c r="CS120" s="19">
        <f t="shared" si="55"/>
        <v>35866.35</v>
      </c>
      <c r="CT120" s="19">
        <f t="shared" si="55"/>
        <v>4180.3</v>
      </c>
      <c r="CU120" s="19">
        <f t="shared" si="62"/>
        <v>2129.1142857142859</v>
      </c>
      <c r="CV120" s="19">
        <f t="shared" si="62"/>
        <v>355.11111111111109</v>
      </c>
      <c r="CW120" s="19">
        <f t="shared" si="62"/>
        <v>6659.4500000000007</v>
      </c>
      <c r="CY120" s="19">
        <v>3884.3</v>
      </c>
      <c r="CZ120" s="19">
        <v>1400.1</v>
      </c>
      <c r="DA120" s="19">
        <v>6674.4</v>
      </c>
      <c r="DB120" s="19">
        <v>299.3</v>
      </c>
      <c r="DC120" s="19">
        <v>222.8</v>
      </c>
      <c r="DD120" s="19">
        <v>389.1</v>
      </c>
      <c r="DE120" s="19">
        <v>229.5</v>
      </c>
      <c r="DF120" s="19">
        <v>828.1</v>
      </c>
      <c r="DG120" s="19">
        <v>3861</v>
      </c>
      <c r="DH120" s="19">
        <v>385.8</v>
      </c>
      <c r="DI120" s="19">
        <v>1789.2</v>
      </c>
      <c r="DJ120" s="19">
        <v>146.30000000000001</v>
      </c>
      <c r="DK120" s="19">
        <v>1144</v>
      </c>
      <c r="DM120" s="19">
        <v>2447.6</v>
      </c>
      <c r="DN120" s="19">
        <v>1021</v>
      </c>
      <c r="DO120" s="19">
        <v>6175.6</v>
      </c>
      <c r="DP120" s="19">
        <v>262.7</v>
      </c>
      <c r="DQ120" s="19">
        <v>202.9</v>
      </c>
      <c r="DR120" s="19">
        <v>342.5</v>
      </c>
      <c r="DS120" s="19">
        <v>196.2</v>
      </c>
      <c r="DT120" s="19">
        <v>588.6</v>
      </c>
      <c r="DU120" s="19">
        <v>3688.1</v>
      </c>
      <c r="DV120" s="19">
        <v>259.39999999999998</v>
      </c>
      <c r="DW120" s="19">
        <v>1682.7</v>
      </c>
      <c r="DX120" s="19">
        <v>133</v>
      </c>
      <c r="DY120" s="19">
        <v>1014.3</v>
      </c>
      <c r="EA120" s="19">
        <f t="shared" si="56"/>
        <v>3268.5714285714284</v>
      </c>
      <c r="EB120" s="19">
        <f t="shared" si="56"/>
        <v>1229.1333333333332</v>
      </c>
      <c r="EC120" s="19">
        <f t="shared" si="56"/>
        <v>6440.9191489361701</v>
      </c>
      <c r="ED120" s="19">
        <f t="shared" si="56"/>
        <v>281</v>
      </c>
      <c r="EE120" s="19">
        <f t="shared" si="56"/>
        <v>213.48510638297873</v>
      </c>
      <c r="EF120" s="19">
        <f t="shared" si="56"/>
        <v>362.93859649122805</v>
      </c>
      <c r="EG120" s="19">
        <f t="shared" si="56"/>
        <v>212.85</v>
      </c>
      <c r="EH120" s="19">
        <f t="shared" si="56"/>
        <v>708.35</v>
      </c>
      <c r="EI120" s="19">
        <f t="shared" si="56"/>
        <v>3774.55</v>
      </c>
      <c r="EJ120" s="19">
        <f t="shared" si="56"/>
        <v>322.60000000000002</v>
      </c>
      <c r="EK120" s="19">
        <f t="shared" si="63"/>
        <v>1733.4142857142858</v>
      </c>
      <c r="EL120" s="19">
        <f t="shared" si="63"/>
        <v>138.91111111111113</v>
      </c>
      <c r="EM120" s="19">
        <f t="shared" si="63"/>
        <v>1079.1500000000001</v>
      </c>
      <c r="EO120" s="26">
        <v>30.07</v>
      </c>
      <c r="EQ120" s="19">
        <v>10</v>
      </c>
      <c r="ER120" s="19">
        <v>30</v>
      </c>
      <c r="ES120" s="19">
        <v>20</v>
      </c>
      <c r="ET120" s="19">
        <v>50</v>
      </c>
      <c r="EU120" s="19">
        <v>30</v>
      </c>
      <c r="EV120" s="19">
        <v>30</v>
      </c>
      <c r="EW120" s="19">
        <v>30</v>
      </c>
      <c r="EX120" s="19">
        <v>30</v>
      </c>
      <c r="EY120" s="19">
        <v>20</v>
      </c>
      <c r="EZ120" s="19">
        <v>30</v>
      </c>
      <c r="FA120" s="19">
        <v>20</v>
      </c>
      <c r="FB120" s="19">
        <v>30</v>
      </c>
      <c r="FC120" s="19">
        <v>20</v>
      </c>
      <c r="FE120" s="25">
        <v>2.1</v>
      </c>
      <c r="FF120" s="25">
        <v>2.2999999999999998</v>
      </c>
      <c r="FG120" s="25">
        <v>2.2000000000000002</v>
      </c>
      <c r="FH120" s="25">
        <v>2.8</v>
      </c>
      <c r="FI120" s="25">
        <v>2.2000000000000002</v>
      </c>
      <c r="FJ120" s="25">
        <v>3.2</v>
      </c>
      <c r="FK120" s="25">
        <v>2.5</v>
      </c>
      <c r="FL120" s="25">
        <v>2.8</v>
      </c>
      <c r="FM120" s="25">
        <v>2.2000000000000002</v>
      </c>
      <c r="FN120" s="25">
        <v>2.8</v>
      </c>
      <c r="FO120" s="25">
        <v>2.2000000000000002</v>
      </c>
      <c r="FP120" s="25">
        <v>3.5</v>
      </c>
      <c r="FQ120" s="25">
        <v>2.2000000000000002</v>
      </c>
      <c r="FR120" s="25"/>
      <c r="FS120" s="25">
        <v>2.8</v>
      </c>
      <c r="FT120" s="25">
        <v>2.8</v>
      </c>
      <c r="FU120" s="25">
        <v>2.5</v>
      </c>
      <c r="FV120" s="25">
        <v>2.8</v>
      </c>
      <c r="FW120" s="25">
        <v>2.5</v>
      </c>
      <c r="FX120" s="25">
        <v>2.5</v>
      </c>
      <c r="FY120" s="25">
        <v>2.5</v>
      </c>
      <c r="FZ120" s="25">
        <v>2.8</v>
      </c>
      <c r="GA120" s="25">
        <v>2.2000000000000002</v>
      </c>
      <c r="GB120" s="25">
        <v>2.8</v>
      </c>
      <c r="GC120" s="25">
        <v>2</v>
      </c>
      <c r="GD120" s="25">
        <v>2.8</v>
      </c>
      <c r="GE120" s="25">
        <v>2.2000000000000002</v>
      </c>
      <c r="GG120" s="28">
        <v>560706</v>
      </c>
      <c r="GH120" s="28">
        <v>386426.8</v>
      </c>
      <c r="GI120" s="28">
        <v>1904278.9</v>
      </c>
      <c r="GJ120" s="28">
        <v>136666</v>
      </c>
      <c r="GK120" s="28">
        <v>151055.4</v>
      </c>
      <c r="GL120" s="28">
        <v>125939.4</v>
      </c>
      <c r="GM120" s="28">
        <v>48865.4</v>
      </c>
      <c r="GN120" s="28">
        <v>448639.5</v>
      </c>
      <c r="GO120" s="28">
        <v>568018.30000000005</v>
      </c>
      <c r="GP120" s="28">
        <v>50075.9</v>
      </c>
      <c r="GQ120" s="28">
        <v>296729</v>
      </c>
      <c r="GR120" s="28">
        <v>3095.5</v>
      </c>
      <c r="GS120" s="28">
        <v>35263.800000000003</v>
      </c>
      <c r="GU120" s="26">
        <v>25.21</v>
      </c>
      <c r="GV120" s="26">
        <v>19.399999999999999</v>
      </c>
      <c r="GW120" s="26">
        <v>59.19</v>
      </c>
      <c r="GX120" s="26">
        <v>41.39</v>
      </c>
      <c r="GY120" s="26">
        <v>56.02</v>
      </c>
      <c r="GZ120" s="26">
        <v>54.81</v>
      </c>
      <c r="HA120" s="26">
        <v>25.58</v>
      </c>
      <c r="HB120" s="26">
        <v>34.549999999999997</v>
      </c>
      <c r="HC120" s="26">
        <v>17.55</v>
      </c>
      <c r="HD120" s="26">
        <v>8.66</v>
      </c>
      <c r="HE120" s="26">
        <v>12.39</v>
      </c>
      <c r="HF120" s="26">
        <v>9.02</v>
      </c>
      <c r="HG120" s="26">
        <v>2</v>
      </c>
      <c r="HI120" s="27">
        <f t="shared" si="57"/>
        <v>2.1068093057274948E-2</v>
      </c>
      <c r="HJ120" s="27">
        <f t="shared" si="57"/>
        <v>9.4615957105287623E-3</v>
      </c>
      <c r="HK120" s="27">
        <f t="shared" si="57"/>
        <v>1.4370973958163105E-2</v>
      </c>
      <c r="HL120" s="27">
        <f t="shared" si="57"/>
        <v>1.7738226456476311E-2</v>
      </c>
      <c r="HM120" s="27">
        <f t="shared" si="57"/>
        <v>2.4718335021073998E-2</v>
      </c>
      <c r="HN120" s="27">
        <f t="shared" si="57"/>
        <v>3.9227869784875302E-2</v>
      </c>
      <c r="HO120" s="27">
        <f t="shared" si="57"/>
        <v>3.5049946164941816E-2</v>
      </c>
      <c r="HP120" s="27">
        <f t="shared" si="57"/>
        <v>1.2091764658317475E-2</v>
      </c>
      <c r="HQ120" s="27">
        <f t="shared" si="57"/>
        <v>1.0075959363700046E-2</v>
      </c>
      <c r="HR120" s="27">
        <f t="shared" si="57"/>
        <v>1.9333541736532716E-2</v>
      </c>
      <c r="HS120" s="27">
        <f t="shared" si="64"/>
        <v>9.2115011391628292E-3</v>
      </c>
      <c r="HT120" s="27">
        <f t="shared" si="64"/>
        <v>0.13857629174483785</v>
      </c>
      <c r="HU120" s="27">
        <f t="shared" si="64"/>
        <v>9.9191243844630409E-3</v>
      </c>
      <c r="HW120" s="27">
        <f t="shared" si="38"/>
        <v>4.50709714774283E-2</v>
      </c>
      <c r="HX120" s="27">
        <f t="shared" si="39"/>
        <v>1.7877685095044095E-2</v>
      </c>
      <c r="HY120" s="27">
        <f t="shared" si="40"/>
        <v>2.3977970049195142E-2</v>
      </c>
      <c r="HZ120" s="27">
        <f t="shared" si="41"/>
        <v>2.5926191788785777E-2</v>
      </c>
      <c r="IA120" s="27">
        <f t="shared" si="42"/>
        <v>3.636314264950196E-2</v>
      </c>
      <c r="IB120" s="27">
        <f t="shared" si="43"/>
        <v>5.0466654478242078E-2</v>
      </c>
      <c r="IC120" s="27">
        <f t="shared" si="44"/>
        <v>4.5256490488172867E-2</v>
      </c>
      <c r="ID120" s="27">
        <f t="shared" si="45"/>
        <v>2.0051773332887868E-2</v>
      </c>
      <c r="IE120" s="27">
        <f t="shared" si="46"/>
        <v>1.4098282341689104E-2</v>
      </c>
      <c r="IF120" s="27">
        <f t="shared" si="47"/>
        <v>2.6061034254594002E-2</v>
      </c>
      <c r="IG120" s="27">
        <f t="shared" si="48"/>
        <v>1.1096174272235543E-2</v>
      </c>
      <c r="IH120" s="27"/>
      <c r="II120" s="27"/>
      <c r="IK120" s="27">
        <f t="shared" si="67"/>
        <v>2.7438736472831194E-3</v>
      </c>
      <c r="IL120" s="27">
        <f t="shared" si="67"/>
        <v>4.7001476543438291E-3</v>
      </c>
      <c r="IM120" s="27">
        <f t="shared" si="67"/>
        <v>1.7849855292409171E-2</v>
      </c>
      <c r="IN120" s="27">
        <f t="shared" si="67"/>
        <v>0.15801052964232395</v>
      </c>
      <c r="IO120" s="27">
        <f t="shared" si="67"/>
        <v>9.5640348430145322E-2</v>
      </c>
      <c r="IP120" s="27">
        <f t="shared" si="67"/>
        <v>4.3981111682189749E-3</v>
      </c>
      <c r="IQ120" s="27">
        <f t="shared" si="67"/>
        <v>3.1992958296113247E-2</v>
      </c>
      <c r="IR120" s="27">
        <f t="shared" si="66"/>
        <v>5.129128237890644E-3</v>
      </c>
      <c r="IS120" s="27">
        <f t="shared" si="58"/>
        <v>8.0001101048169532E-3</v>
      </c>
      <c r="IT120" s="27">
        <f t="shared" si="58"/>
        <v>1.8314301466134966E-2</v>
      </c>
      <c r="IU120" s="27">
        <f t="shared" si="58"/>
        <v>0.20252940663634358</v>
      </c>
      <c r="IV120" s="27">
        <f t="shared" si="58"/>
        <v>0.10824060509469224</v>
      </c>
      <c r="IW120" s="27">
        <f t="shared" si="58"/>
        <v>2.0327873065092275E-2</v>
      </c>
    </row>
    <row r="121" spans="1:257">
      <c r="A121" s="21">
        <v>119</v>
      </c>
      <c r="B121" s="19" t="s">
        <v>173</v>
      </c>
      <c r="C121" s="19">
        <v>13</v>
      </c>
      <c r="D121" s="19">
        <v>2</v>
      </c>
      <c r="E121" s="19">
        <v>3</v>
      </c>
      <c r="G121" s="23">
        <v>41219</v>
      </c>
      <c r="H121" s="24">
        <v>2.3333333333333334E-2</v>
      </c>
      <c r="J121" s="25">
        <v>32.966999999999999</v>
      </c>
      <c r="K121" s="25">
        <v>-44.414000000000001</v>
      </c>
      <c r="L121" s="25">
        <v>10.452</v>
      </c>
      <c r="M121" s="26"/>
      <c r="O121" s="26">
        <v>43.751642339999997</v>
      </c>
      <c r="P121" s="26">
        <v>7.2857577599999992</v>
      </c>
      <c r="Q121" s="26">
        <v>0.75916295</v>
      </c>
      <c r="R121" s="26">
        <v>2.0461839999999999E-2</v>
      </c>
      <c r="S121" s="26">
        <v>0.18241763999999999</v>
      </c>
      <c r="T121" s="26">
        <v>33.582796000000002</v>
      </c>
      <c r="U121" s="26">
        <v>1.0394401499999999</v>
      </c>
      <c r="V121" s="26">
        <v>6.6778532899999998</v>
      </c>
      <c r="W121" s="26">
        <v>1.5587088</v>
      </c>
      <c r="X121" s="26">
        <v>1.45311166</v>
      </c>
      <c r="Y121" s="26">
        <v>2.5296809999999999E-2</v>
      </c>
      <c r="Z121" s="26">
        <v>0.56899999999999995</v>
      </c>
      <c r="AA121" s="26">
        <v>0.378</v>
      </c>
      <c r="AB121" s="26">
        <f t="shared" si="49"/>
        <v>97.283649240000017</v>
      </c>
      <c r="AC121" s="26">
        <f t="shared" si="50"/>
        <v>0.23959013916961425</v>
      </c>
      <c r="AD121" s="26">
        <f t="shared" si="36"/>
        <v>8.5292345965949479E-2</v>
      </c>
      <c r="AE121" s="26">
        <f t="shared" si="37"/>
        <v>96.958766754864442</v>
      </c>
      <c r="AG121" s="25">
        <v>76.322000000000003</v>
      </c>
      <c r="AH121" s="25">
        <v>16.567</v>
      </c>
      <c r="AI121" s="25">
        <v>0.73009999999999997</v>
      </c>
      <c r="AJ121" s="25">
        <v>3.2899999999999999E-2</v>
      </c>
      <c r="AK121" s="25">
        <v>0.2165</v>
      </c>
      <c r="AL121" s="25">
        <v>44.902000000000001</v>
      </c>
      <c r="AM121" s="25">
        <v>3.0592000000000001</v>
      </c>
      <c r="AN121" s="25">
        <v>8.8179999999999996</v>
      </c>
      <c r="AO121" s="25">
        <v>6.5380000000000003</v>
      </c>
      <c r="AP121" s="25">
        <v>8.9459999999999997</v>
      </c>
      <c r="AQ121" s="25">
        <v>0.17549999999999999</v>
      </c>
      <c r="AR121" s="25">
        <v>6.8704999999999998</v>
      </c>
      <c r="AS121" s="25">
        <v>19.4297</v>
      </c>
      <c r="AU121" s="26">
        <v>41.159799999999997</v>
      </c>
      <c r="AV121" s="26">
        <v>6.0717999999999996</v>
      </c>
      <c r="AW121" s="26">
        <v>0.72099999999999997</v>
      </c>
      <c r="AX121" s="26">
        <v>1.9900000000000001E-2</v>
      </c>
      <c r="AY121" s="26">
        <v>0.1784</v>
      </c>
      <c r="AZ121" s="26">
        <v>31.660399999999999</v>
      </c>
      <c r="BA121" s="26">
        <v>1.0105</v>
      </c>
      <c r="BB121" s="26">
        <v>5.0518000000000001</v>
      </c>
      <c r="BC121" s="26">
        <v>1.6054999999999999</v>
      </c>
      <c r="BD121" s="26">
        <v>1.044</v>
      </c>
      <c r="BE121" s="26">
        <v>2.6200000000000001E-2</v>
      </c>
      <c r="BF121" s="26">
        <v>0.61970000000000003</v>
      </c>
      <c r="BG121" s="26">
        <v>0.3886</v>
      </c>
      <c r="BI121" s="27">
        <f t="shared" si="61"/>
        <v>1.0629702364928886</v>
      </c>
      <c r="BJ121" s="27">
        <f t="shared" si="61"/>
        <v>1.1999337527586547</v>
      </c>
      <c r="BK121" s="27">
        <f t="shared" si="61"/>
        <v>1.0529305825242719</v>
      </c>
      <c r="BL121" s="27">
        <f t="shared" si="61"/>
        <v>1.0282331658291457</v>
      </c>
      <c r="BM121" s="27">
        <f t="shared" si="61"/>
        <v>1.0225204035874438</v>
      </c>
      <c r="BN121" s="27">
        <f t="shared" si="61"/>
        <v>1.0607192581268714</v>
      </c>
      <c r="BO121" s="27">
        <f t="shared" si="68"/>
        <v>1.0286394359228104</v>
      </c>
      <c r="BP121" s="27">
        <f t="shared" si="68"/>
        <v>1.3218760224078545</v>
      </c>
      <c r="BQ121" s="27">
        <f t="shared" si="68"/>
        <v>0.9708556835876675</v>
      </c>
      <c r="BR121" s="27">
        <f t="shared" si="51"/>
        <v>1.3918694061302681</v>
      </c>
      <c r="BS121" s="27">
        <f t="shared" si="51"/>
        <v>0.96552709923664115</v>
      </c>
      <c r="BT121" s="27">
        <f t="shared" si="51"/>
        <v>0.91818621913829257</v>
      </c>
      <c r="BU121" s="27">
        <f t="shared" si="51"/>
        <v>0.97272259392691718</v>
      </c>
      <c r="BW121" s="19">
        <v>427944.1</v>
      </c>
      <c r="BX121" s="19">
        <v>64021.9</v>
      </c>
      <c r="BY121" s="19">
        <v>13905.5</v>
      </c>
      <c r="BZ121" s="19">
        <v>59.9</v>
      </c>
      <c r="CA121" s="19">
        <v>329.3</v>
      </c>
      <c r="CB121" s="19">
        <v>56550.2</v>
      </c>
      <c r="CC121" s="19">
        <v>1493.7</v>
      </c>
      <c r="CD121" s="19">
        <v>39560.9</v>
      </c>
      <c r="CE121" s="19">
        <v>37135.699999999997</v>
      </c>
      <c r="CF121" s="19">
        <v>4481</v>
      </c>
      <c r="CG121" s="19">
        <v>522.29999999999995</v>
      </c>
      <c r="CH121" s="19">
        <v>212.9</v>
      </c>
      <c r="CI121" s="19">
        <v>6853</v>
      </c>
      <c r="CK121" s="19">
        <f t="shared" si="55"/>
        <v>431542.64285714284</v>
      </c>
      <c r="CL121" s="19">
        <f t="shared" si="55"/>
        <v>65264.086274509806</v>
      </c>
      <c r="CM121" s="19">
        <f t="shared" si="55"/>
        <v>20263.168085106383</v>
      </c>
      <c r="CN121" s="19">
        <f t="shared" si="55"/>
        <v>374.29999999999995</v>
      </c>
      <c r="CO121" s="19">
        <f t="shared" si="55"/>
        <v>542.83829787234049</v>
      </c>
      <c r="CP121" s="19">
        <f t="shared" si="55"/>
        <v>56901.956140350878</v>
      </c>
      <c r="CQ121" s="19">
        <f t="shared" si="55"/>
        <v>1729.9</v>
      </c>
      <c r="CR121" s="19">
        <f t="shared" si="55"/>
        <v>40239.550000000003</v>
      </c>
      <c r="CS121" s="19">
        <f t="shared" si="55"/>
        <v>40833.299999999996</v>
      </c>
      <c r="CT121" s="19">
        <f t="shared" si="55"/>
        <v>4830.3</v>
      </c>
      <c r="CU121" s="19">
        <f t="shared" si="62"/>
        <v>2170.5666666666666</v>
      </c>
      <c r="CV121" s="19">
        <f t="shared" si="62"/>
        <v>337.5</v>
      </c>
      <c r="CW121" s="19">
        <f t="shared" si="62"/>
        <v>7932.5</v>
      </c>
      <c r="CY121" s="19">
        <v>4371.3</v>
      </c>
      <c r="CZ121" s="19">
        <v>1407.2</v>
      </c>
      <c r="DA121" s="19">
        <v>6753.2</v>
      </c>
      <c r="DB121" s="19">
        <v>336</v>
      </c>
      <c r="DC121" s="19">
        <v>222.9</v>
      </c>
      <c r="DD121" s="19">
        <v>329.3</v>
      </c>
      <c r="DE121" s="19">
        <v>262.8</v>
      </c>
      <c r="DF121" s="19">
        <v>768.5</v>
      </c>
      <c r="DG121" s="19">
        <v>3902.2</v>
      </c>
      <c r="DH121" s="19">
        <v>415.8</v>
      </c>
      <c r="DI121" s="19">
        <v>1796.4</v>
      </c>
      <c r="DJ121" s="19">
        <v>143.1</v>
      </c>
      <c r="DK121" s="19">
        <v>1114.4000000000001</v>
      </c>
      <c r="DM121" s="19">
        <v>2568.1999999999998</v>
      </c>
      <c r="DN121" s="19">
        <v>1041.3</v>
      </c>
      <c r="DO121" s="19">
        <v>5908.2</v>
      </c>
      <c r="DP121" s="19">
        <v>292.8</v>
      </c>
      <c r="DQ121" s="19">
        <v>202.9</v>
      </c>
      <c r="DR121" s="19">
        <v>369.3</v>
      </c>
      <c r="DS121" s="19">
        <v>209.6</v>
      </c>
      <c r="DT121" s="19">
        <v>588.79999999999995</v>
      </c>
      <c r="DU121" s="19">
        <v>3493</v>
      </c>
      <c r="DV121" s="19">
        <v>282.8</v>
      </c>
      <c r="DW121" s="19">
        <v>1513.6</v>
      </c>
      <c r="DX121" s="19">
        <v>109.8</v>
      </c>
      <c r="DY121" s="19">
        <v>1044.5999999999999</v>
      </c>
      <c r="EA121" s="19">
        <f t="shared" si="56"/>
        <v>3598.5428571428574</v>
      </c>
      <c r="EB121" s="19">
        <f t="shared" si="56"/>
        <v>1242.186274509804</v>
      </c>
      <c r="EC121" s="19">
        <f t="shared" si="56"/>
        <v>6357.6680851063829</v>
      </c>
      <c r="ED121" s="19">
        <f t="shared" si="56"/>
        <v>314.39999999999998</v>
      </c>
      <c r="EE121" s="19">
        <f t="shared" si="56"/>
        <v>213.53829787234042</v>
      </c>
      <c r="EF121" s="19">
        <f t="shared" si="56"/>
        <v>351.75614035087722</v>
      </c>
      <c r="EG121" s="19">
        <f t="shared" si="56"/>
        <v>236.2</v>
      </c>
      <c r="EH121" s="19">
        <f t="shared" si="56"/>
        <v>678.65</v>
      </c>
      <c r="EI121" s="19">
        <f t="shared" si="56"/>
        <v>3697.6</v>
      </c>
      <c r="EJ121" s="19">
        <f t="shared" si="56"/>
        <v>349.3</v>
      </c>
      <c r="EK121" s="19">
        <f t="shared" si="63"/>
        <v>1648.2666666666667</v>
      </c>
      <c r="EL121" s="19">
        <f t="shared" si="63"/>
        <v>124.6</v>
      </c>
      <c r="EM121" s="19">
        <f t="shared" si="63"/>
        <v>1079.5</v>
      </c>
      <c r="EO121" s="26">
        <v>30.06</v>
      </c>
      <c r="EQ121" s="19">
        <v>10</v>
      </c>
      <c r="ER121" s="19">
        <v>30</v>
      </c>
      <c r="ES121" s="19">
        <v>20</v>
      </c>
      <c r="ET121" s="19">
        <v>50</v>
      </c>
      <c r="EU121" s="19">
        <v>30</v>
      </c>
      <c r="EV121" s="19">
        <v>30</v>
      </c>
      <c r="EW121" s="19">
        <v>30</v>
      </c>
      <c r="EX121" s="19">
        <v>30</v>
      </c>
      <c r="EY121" s="19">
        <v>20</v>
      </c>
      <c r="EZ121" s="19">
        <v>30</v>
      </c>
      <c r="FA121" s="19">
        <v>20</v>
      </c>
      <c r="FB121" s="19">
        <v>30</v>
      </c>
      <c r="FC121" s="19">
        <v>20</v>
      </c>
      <c r="FE121" s="25">
        <v>2.1</v>
      </c>
      <c r="FF121" s="25">
        <v>2.2999999999999998</v>
      </c>
      <c r="FG121" s="25">
        <v>2.2000000000000002</v>
      </c>
      <c r="FH121" s="25">
        <v>2.8</v>
      </c>
      <c r="FI121" s="25">
        <v>2.2000000000000002</v>
      </c>
      <c r="FJ121" s="25">
        <v>3.2</v>
      </c>
      <c r="FK121" s="25">
        <v>2.5</v>
      </c>
      <c r="FL121" s="25">
        <v>2.8</v>
      </c>
      <c r="FM121" s="25">
        <v>2.2000000000000002</v>
      </c>
      <c r="FN121" s="25">
        <v>2.8</v>
      </c>
      <c r="FO121" s="25">
        <v>2.2000000000000002</v>
      </c>
      <c r="FP121" s="25">
        <v>3.5</v>
      </c>
      <c r="FQ121" s="25">
        <v>2.2000000000000002</v>
      </c>
      <c r="FR121" s="25"/>
      <c r="FS121" s="25">
        <v>2.8</v>
      </c>
      <c r="FT121" s="25">
        <v>2.8</v>
      </c>
      <c r="FU121" s="25">
        <v>2.5</v>
      </c>
      <c r="FV121" s="25">
        <v>2.8</v>
      </c>
      <c r="FW121" s="25">
        <v>2.5</v>
      </c>
      <c r="FX121" s="25">
        <v>2.5</v>
      </c>
      <c r="FY121" s="25">
        <v>2.5</v>
      </c>
      <c r="FZ121" s="25">
        <v>2.8</v>
      </c>
      <c r="GA121" s="25">
        <v>2.2000000000000002</v>
      </c>
      <c r="GB121" s="25">
        <v>2.8</v>
      </c>
      <c r="GC121" s="25">
        <v>2</v>
      </c>
      <c r="GD121" s="25">
        <v>2.8</v>
      </c>
      <c r="GE121" s="25">
        <v>2.2000000000000002</v>
      </c>
      <c r="GG121" s="28">
        <v>560706</v>
      </c>
      <c r="GH121" s="28">
        <v>386426.8</v>
      </c>
      <c r="GI121" s="28">
        <v>1904278.9</v>
      </c>
      <c r="GJ121" s="28">
        <v>136666</v>
      </c>
      <c r="GK121" s="28">
        <v>151055.4</v>
      </c>
      <c r="GL121" s="28">
        <v>125939.4</v>
      </c>
      <c r="GM121" s="28">
        <v>48865.4</v>
      </c>
      <c r="GN121" s="28">
        <v>448639.5</v>
      </c>
      <c r="GO121" s="28">
        <v>568018.30000000005</v>
      </c>
      <c r="GP121" s="28">
        <v>50075.9</v>
      </c>
      <c r="GQ121" s="28">
        <v>296729</v>
      </c>
      <c r="GR121" s="28">
        <v>3095.5</v>
      </c>
      <c r="GS121" s="28">
        <v>35263.800000000003</v>
      </c>
      <c r="GU121" s="26">
        <v>25.21</v>
      </c>
      <c r="GV121" s="26">
        <v>19.399999999999999</v>
      </c>
      <c r="GW121" s="26">
        <v>59.19</v>
      </c>
      <c r="GX121" s="26">
        <v>41.39</v>
      </c>
      <c r="GY121" s="26">
        <v>56.02</v>
      </c>
      <c r="GZ121" s="26">
        <v>54.81</v>
      </c>
      <c r="HA121" s="26">
        <v>25.58</v>
      </c>
      <c r="HB121" s="26">
        <v>34.549999999999997</v>
      </c>
      <c r="HC121" s="26">
        <v>17.55</v>
      </c>
      <c r="HD121" s="26">
        <v>8.66</v>
      </c>
      <c r="HE121" s="26">
        <v>12.39</v>
      </c>
      <c r="HF121" s="26">
        <v>9.02</v>
      </c>
      <c r="HG121" s="26">
        <v>2</v>
      </c>
      <c r="HI121" s="27">
        <f t="shared" si="57"/>
        <v>2.218522566472321E-2</v>
      </c>
      <c r="HJ121" s="27">
        <f t="shared" si="57"/>
        <v>9.4856317658062773E-3</v>
      </c>
      <c r="HK121" s="27">
        <f t="shared" si="57"/>
        <v>1.4278849520059068E-2</v>
      </c>
      <c r="HL121" s="27">
        <f t="shared" si="57"/>
        <v>1.9108411350498632E-2</v>
      </c>
      <c r="HM121" s="27">
        <f t="shared" si="57"/>
        <v>2.475699091977733E-2</v>
      </c>
      <c r="HN121" s="27">
        <f t="shared" si="57"/>
        <v>3.8681260395610803E-2</v>
      </c>
      <c r="HO121" s="27">
        <f t="shared" si="57"/>
        <v>3.6972884659568966E-2</v>
      </c>
      <c r="HP121" s="27">
        <f t="shared" si="57"/>
        <v>1.1848007829688815E-2</v>
      </c>
      <c r="HQ121" s="27">
        <f t="shared" si="57"/>
        <v>9.9805896759017718E-3</v>
      </c>
      <c r="HR121" s="27">
        <f t="shared" si="57"/>
        <v>2.0098703682384474E-2</v>
      </c>
      <c r="HS121" s="27">
        <f t="shared" si="64"/>
        <v>8.9560453797721713E-3</v>
      </c>
      <c r="HT121" s="27">
        <f t="shared" si="64"/>
        <v>0.13342790211310207</v>
      </c>
      <c r="HU121" s="27">
        <f t="shared" si="64"/>
        <v>9.9180885050406363E-3</v>
      </c>
      <c r="HW121" s="27">
        <f t="shared" si="38"/>
        <v>4.7460853264542364E-2</v>
      </c>
      <c r="HX121" s="27">
        <f t="shared" si="39"/>
        <v>1.7923101221490961E-2</v>
      </c>
      <c r="HY121" s="27">
        <f t="shared" si="40"/>
        <v>2.3824260424218556E-2</v>
      </c>
      <c r="HZ121" s="27">
        <f t="shared" si="41"/>
        <v>2.7928854029888803E-2</v>
      </c>
      <c r="IA121" s="27">
        <f t="shared" si="42"/>
        <v>3.6420009342084433E-2</v>
      </c>
      <c r="IB121" s="27">
        <f t="shared" si="43"/>
        <v>4.9763441498953294E-2</v>
      </c>
      <c r="IC121" s="27">
        <f t="shared" si="44"/>
        <v>4.7739388672435448E-2</v>
      </c>
      <c r="ID121" s="27">
        <f t="shared" si="45"/>
        <v>1.9647551383972964E-2</v>
      </c>
      <c r="IE121" s="27">
        <f t="shared" si="46"/>
        <v>1.3964841074521759E-2</v>
      </c>
      <c r="IF121" s="27">
        <f t="shared" si="47"/>
        <v>2.7092449602743797E-2</v>
      </c>
      <c r="IG121" s="27">
        <f t="shared" si="48"/>
        <v>1.0788452264473556E-2</v>
      </c>
      <c r="IH121" s="27"/>
      <c r="II121" s="27"/>
      <c r="IK121" s="27">
        <f t="shared" si="67"/>
        <v>2.8114707145619621E-3</v>
      </c>
      <c r="IL121" s="27">
        <f t="shared" si="67"/>
        <v>4.241775015159579E-3</v>
      </c>
      <c r="IM121" s="27">
        <f t="shared" si="67"/>
        <v>1.5132641759569901E-2</v>
      </c>
      <c r="IN121" s="27">
        <f t="shared" si="67"/>
        <v>0.35736229522586482</v>
      </c>
      <c r="IO121" s="27">
        <f t="shared" si="67"/>
        <v>8.7947235972593157E-2</v>
      </c>
      <c r="IP121" s="27">
        <f t="shared" si="67"/>
        <v>4.4556653489031097E-3</v>
      </c>
      <c r="IQ121" s="27">
        <f t="shared" si="67"/>
        <v>3.1259663963897767E-2</v>
      </c>
      <c r="IR121" s="27">
        <f t="shared" si="66"/>
        <v>5.3843958614192659E-3</v>
      </c>
      <c r="IS121" s="27">
        <f t="shared" si="58"/>
        <v>7.3287454178688543E-3</v>
      </c>
      <c r="IT121" s="27">
        <f t="shared" si="58"/>
        <v>1.6912898857163055E-2</v>
      </c>
      <c r="IU121" s="27">
        <f t="shared" si="58"/>
        <v>0.15259343187978691</v>
      </c>
      <c r="IV121" s="27">
        <f t="shared" si="58"/>
        <v>0.10632544458601902</v>
      </c>
      <c r="IW121" s="27">
        <f t="shared" si="58"/>
        <v>1.7865713850509085E-2</v>
      </c>
    </row>
    <row r="122" spans="1:257">
      <c r="A122" s="21">
        <v>120</v>
      </c>
      <c r="B122" s="19" t="s">
        <v>173</v>
      </c>
      <c r="C122" s="19">
        <v>13</v>
      </c>
      <c r="D122" s="19">
        <v>2</v>
      </c>
      <c r="E122" s="19">
        <v>4</v>
      </c>
      <c r="G122" s="23">
        <v>41219</v>
      </c>
      <c r="H122" s="24">
        <v>2.6365740740740742E-2</v>
      </c>
      <c r="J122" s="25">
        <v>32.957999999999998</v>
      </c>
      <c r="K122" s="25">
        <v>-44.405999999999999</v>
      </c>
      <c r="L122" s="25">
        <v>10.454000000000001</v>
      </c>
      <c r="M122" s="26"/>
      <c r="O122" s="26">
        <v>43.122676380000001</v>
      </c>
      <c r="P122" s="26">
        <v>9.01083474</v>
      </c>
      <c r="Q122" s="26">
        <v>0.88263121</v>
      </c>
      <c r="R122" s="26">
        <v>3.8000559999999996E-2</v>
      </c>
      <c r="S122" s="26">
        <v>0.23390648999999999</v>
      </c>
      <c r="T122" s="26">
        <v>33.229008500000006</v>
      </c>
      <c r="U122" s="26">
        <v>1.0678472099999998</v>
      </c>
      <c r="V122" s="26">
        <v>6.1986132599999992</v>
      </c>
      <c r="W122" s="26">
        <v>2.1855503999999999</v>
      </c>
      <c r="X122" s="26">
        <v>1.8035838599999998</v>
      </c>
      <c r="Y122" s="26">
        <v>5.6616670000000001E-2</v>
      </c>
      <c r="Z122" s="26">
        <v>0.61299999999999999</v>
      </c>
      <c r="AA122" s="26">
        <v>0.49300000000000005</v>
      </c>
      <c r="AB122" s="26">
        <f t="shared" si="49"/>
        <v>98.93526928</v>
      </c>
      <c r="AC122" s="26">
        <f t="shared" si="50"/>
        <v>0.25811732040592889</v>
      </c>
      <c r="AD122" s="26">
        <f t="shared" si="36"/>
        <v>0.11124107555876479</v>
      </c>
      <c r="AE122" s="26">
        <f t="shared" si="37"/>
        <v>98.565910884035304</v>
      </c>
      <c r="AG122" s="25">
        <v>74.994</v>
      </c>
      <c r="AH122" s="25">
        <v>20.596</v>
      </c>
      <c r="AI122" s="25">
        <v>0.84830000000000005</v>
      </c>
      <c r="AJ122" s="25">
        <v>6.08E-2</v>
      </c>
      <c r="AK122" s="25">
        <v>0.2777</v>
      </c>
      <c r="AL122" s="25">
        <v>44.481000000000002</v>
      </c>
      <c r="AM122" s="25">
        <v>3.1488999999999998</v>
      </c>
      <c r="AN122" s="25">
        <v>8.2100000000000009</v>
      </c>
      <c r="AO122" s="25">
        <v>9.1769999999999996</v>
      </c>
      <c r="AP122" s="25">
        <v>11.182</v>
      </c>
      <c r="AQ122" s="25">
        <v>0.39250000000000002</v>
      </c>
      <c r="AR122" s="25">
        <v>7.4531999999999998</v>
      </c>
      <c r="AS122" s="25">
        <v>25.391500000000001</v>
      </c>
      <c r="AU122" s="26">
        <v>40.443600000000004</v>
      </c>
      <c r="AV122" s="26">
        <v>7.5484</v>
      </c>
      <c r="AW122" s="26">
        <v>0.8377</v>
      </c>
      <c r="AX122" s="26">
        <v>3.6799999999999999E-2</v>
      </c>
      <c r="AY122" s="26">
        <v>0.2288</v>
      </c>
      <c r="AZ122" s="26">
        <v>31.363600000000002</v>
      </c>
      <c r="BA122" s="26">
        <v>1.0401</v>
      </c>
      <c r="BB122" s="26">
        <v>4.7035</v>
      </c>
      <c r="BC122" s="26">
        <v>2.2534999999999998</v>
      </c>
      <c r="BD122" s="26">
        <v>1.3048999999999999</v>
      </c>
      <c r="BE122" s="26">
        <v>5.8599999999999999E-2</v>
      </c>
      <c r="BF122" s="26">
        <v>0.67230000000000001</v>
      </c>
      <c r="BG122" s="26">
        <v>0.50780000000000003</v>
      </c>
      <c r="BI122" s="27">
        <f t="shared" si="61"/>
        <v>1.06624228258612</v>
      </c>
      <c r="BJ122" s="27">
        <f t="shared" si="61"/>
        <v>1.1937410232632082</v>
      </c>
      <c r="BK122" s="27">
        <f t="shared" si="61"/>
        <v>1.0536363972782619</v>
      </c>
      <c r="BL122" s="27">
        <f t="shared" si="61"/>
        <v>1.0326239130434782</v>
      </c>
      <c r="BM122" s="27">
        <f t="shared" si="61"/>
        <v>1.0223185751748252</v>
      </c>
      <c r="BN122" s="27">
        <f t="shared" si="61"/>
        <v>1.0594768617123036</v>
      </c>
      <c r="BO122" s="27">
        <f t="shared" si="68"/>
        <v>1.0266774444764926</v>
      </c>
      <c r="BP122" s="27">
        <f t="shared" si="68"/>
        <v>1.3178724906984158</v>
      </c>
      <c r="BQ122" s="27">
        <f t="shared" si="68"/>
        <v>0.96984708231639671</v>
      </c>
      <c r="BR122" s="27">
        <f t="shared" si="51"/>
        <v>1.3821625105372057</v>
      </c>
      <c r="BS122" s="27">
        <f t="shared" si="51"/>
        <v>0.96615477815699657</v>
      </c>
      <c r="BT122" s="27">
        <f t="shared" si="51"/>
        <v>0.91179532946601216</v>
      </c>
      <c r="BU122" s="27">
        <f t="shared" si="51"/>
        <v>0.9708546671918078</v>
      </c>
      <c r="BW122" s="19">
        <v>420495.5</v>
      </c>
      <c r="BX122" s="19">
        <v>79587.600000000006</v>
      </c>
      <c r="BY122" s="19">
        <v>16155.6</v>
      </c>
      <c r="BZ122" s="19">
        <v>99.8</v>
      </c>
      <c r="CA122" s="19">
        <v>422.4</v>
      </c>
      <c r="CB122" s="19">
        <v>56019.3</v>
      </c>
      <c r="CC122" s="19">
        <v>1539.7</v>
      </c>
      <c r="CD122" s="19">
        <v>36834.1</v>
      </c>
      <c r="CE122" s="19">
        <v>52125</v>
      </c>
      <c r="CF122" s="19">
        <v>5600.3</v>
      </c>
      <c r="CG122" s="19">
        <v>1163.9000000000001</v>
      </c>
      <c r="CH122" s="19">
        <v>229.5</v>
      </c>
      <c r="CI122" s="19">
        <v>8952.4</v>
      </c>
      <c r="CK122" s="19">
        <f t="shared" si="55"/>
        <v>423977.84285714285</v>
      </c>
      <c r="CL122" s="19">
        <f t="shared" si="55"/>
        <v>80874.262745098051</v>
      </c>
      <c r="CM122" s="19">
        <f t="shared" si="55"/>
        <v>22490.902127659574</v>
      </c>
      <c r="CN122" s="19">
        <f t="shared" si="55"/>
        <v>410.75000000000006</v>
      </c>
      <c r="CO122" s="19">
        <f t="shared" si="55"/>
        <v>642.53829787234042</v>
      </c>
      <c r="CP122" s="19">
        <f t="shared" si="55"/>
        <v>56361.8</v>
      </c>
      <c r="CQ122" s="19">
        <f t="shared" si="55"/>
        <v>1750.9</v>
      </c>
      <c r="CR122" s="19">
        <f t="shared" si="55"/>
        <v>37489.25</v>
      </c>
      <c r="CS122" s="19">
        <f t="shared" si="55"/>
        <v>55941.1</v>
      </c>
      <c r="CT122" s="19">
        <f t="shared" si="55"/>
        <v>5929.55</v>
      </c>
      <c r="CU122" s="19">
        <f t="shared" si="62"/>
        <v>2862.8095238095239</v>
      </c>
      <c r="CV122" s="19">
        <f t="shared" si="62"/>
        <v>364.01111111111112</v>
      </c>
      <c r="CW122" s="19">
        <f t="shared" si="62"/>
        <v>10004.949999999999</v>
      </c>
      <c r="CY122" s="19">
        <v>4004</v>
      </c>
      <c r="CZ122" s="19">
        <v>1513.1</v>
      </c>
      <c r="DA122" s="19">
        <v>6677.8</v>
      </c>
      <c r="DB122" s="19">
        <v>322.60000000000002</v>
      </c>
      <c r="DC122" s="19">
        <v>229.5</v>
      </c>
      <c r="DD122" s="19">
        <v>342.5</v>
      </c>
      <c r="DE122" s="19">
        <v>229.5</v>
      </c>
      <c r="DF122" s="19">
        <v>761.6</v>
      </c>
      <c r="DG122" s="19">
        <v>4133.7</v>
      </c>
      <c r="DH122" s="19">
        <v>352.5</v>
      </c>
      <c r="DI122" s="19">
        <v>1892.3</v>
      </c>
      <c r="DJ122" s="19">
        <v>136.4</v>
      </c>
      <c r="DK122" s="19">
        <v>1144</v>
      </c>
      <c r="DM122" s="19">
        <v>2786.8</v>
      </c>
      <c r="DN122" s="19">
        <v>1011</v>
      </c>
      <c r="DO122" s="19">
        <v>5946.1</v>
      </c>
      <c r="DP122" s="19">
        <v>299.3</v>
      </c>
      <c r="DQ122" s="19">
        <v>209.5</v>
      </c>
      <c r="DR122" s="19">
        <v>342.5</v>
      </c>
      <c r="DS122" s="19">
        <v>192.9</v>
      </c>
      <c r="DT122" s="19">
        <v>548.70000000000005</v>
      </c>
      <c r="DU122" s="19">
        <v>3498.5</v>
      </c>
      <c r="DV122" s="19">
        <v>306</v>
      </c>
      <c r="DW122" s="19">
        <v>1523.1</v>
      </c>
      <c r="DX122" s="19">
        <v>133</v>
      </c>
      <c r="DY122" s="19">
        <v>961.1</v>
      </c>
      <c r="EA122" s="19">
        <f t="shared" si="56"/>
        <v>3482.3428571428572</v>
      </c>
      <c r="EB122" s="19">
        <f t="shared" si="56"/>
        <v>1286.6627450980391</v>
      </c>
      <c r="EC122" s="19">
        <f t="shared" si="56"/>
        <v>6335.3021276595746</v>
      </c>
      <c r="ED122" s="19">
        <f t="shared" si="56"/>
        <v>310.95000000000005</v>
      </c>
      <c r="EE122" s="19">
        <f t="shared" si="56"/>
        <v>220.13829787234042</v>
      </c>
      <c r="EF122" s="19">
        <f t="shared" si="56"/>
        <v>342.5</v>
      </c>
      <c r="EG122" s="19">
        <f t="shared" si="56"/>
        <v>211.2</v>
      </c>
      <c r="EH122" s="19">
        <f t="shared" si="56"/>
        <v>655.15000000000009</v>
      </c>
      <c r="EI122" s="19">
        <f t="shared" si="56"/>
        <v>3816.1</v>
      </c>
      <c r="EJ122" s="19">
        <f t="shared" si="56"/>
        <v>329.25</v>
      </c>
      <c r="EK122" s="19">
        <f t="shared" si="63"/>
        <v>1698.9095238095238</v>
      </c>
      <c r="EL122" s="19">
        <f t="shared" si="63"/>
        <v>134.51111111111112</v>
      </c>
      <c r="EM122" s="19">
        <f t="shared" si="63"/>
        <v>1052.55</v>
      </c>
      <c r="EO122" s="26">
        <v>30.07</v>
      </c>
      <c r="EQ122" s="19">
        <v>10</v>
      </c>
      <c r="ER122" s="19">
        <v>30</v>
      </c>
      <c r="ES122" s="19">
        <v>20</v>
      </c>
      <c r="ET122" s="19">
        <v>50</v>
      </c>
      <c r="EU122" s="19">
        <v>30</v>
      </c>
      <c r="EV122" s="19">
        <v>30</v>
      </c>
      <c r="EW122" s="19">
        <v>30</v>
      </c>
      <c r="EX122" s="19">
        <v>30</v>
      </c>
      <c r="EY122" s="19">
        <v>20</v>
      </c>
      <c r="EZ122" s="19">
        <v>30</v>
      </c>
      <c r="FA122" s="19">
        <v>20</v>
      </c>
      <c r="FB122" s="19">
        <v>30</v>
      </c>
      <c r="FC122" s="19">
        <v>20</v>
      </c>
      <c r="FE122" s="25">
        <v>2.1</v>
      </c>
      <c r="FF122" s="25">
        <v>2.2999999999999998</v>
      </c>
      <c r="FG122" s="25">
        <v>2.2000000000000002</v>
      </c>
      <c r="FH122" s="25">
        <v>2.8</v>
      </c>
      <c r="FI122" s="25">
        <v>2.2000000000000002</v>
      </c>
      <c r="FJ122" s="25">
        <v>3.2</v>
      </c>
      <c r="FK122" s="25">
        <v>2.5</v>
      </c>
      <c r="FL122" s="25">
        <v>2.8</v>
      </c>
      <c r="FM122" s="25">
        <v>2.2000000000000002</v>
      </c>
      <c r="FN122" s="25">
        <v>2.8</v>
      </c>
      <c r="FO122" s="25">
        <v>2.2000000000000002</v>
      </c>
      <c r="FP122" s="25">
        <v>3.5</v>
      </c>
      <c r="FQ122" s="25">
        <v>2.2000000000000002</v>
      </c>
      <c r="FR122" s="25"/>
      <c r="FS122" s="25">
        <v>2.8</v>
      </c>
      <c r="FT122" s="25">
        <v>2.8</v>
      </c>
      <c r="FU122" s="25">
        <v>2.5</v>
      </c>
      <c r="FV122" s="25">
        <v>2.8</v>
      </c>
      <c r="FW122" s="25">
        <v>2.5</v>
      </c>
      <c r="FX122" s="25">
        <v>2.5</v>
      </c>
      <c r="FY122" s="25">
        <v>2.5</v>
      </c>
      <c r="FZ122" s="25">
        <v>2.8</v>
      </c>
      <c r="GA122" s="25">
        <v>2.2000000000000002</v>
      </c>
      <c r="GB122" s="25">
        <v>2.8</v>
      </c>
      <c r="GC122" s="25">
        <v>2</v>
      </c>
      <c r="GD122" s="25">
        <v>2.8</v>
      </c>
      <c r="GE122" s="25">
        <v>2.2000000000000002</v>
      </c>
      <c r="GG122" s="28">
        <v>560706</v>
      </c>
      <c r="GH122" s="28">
        <v>386426.8</v>
      </c>
      <c r="GI122" s="28">
        <v>1904278.9</v>
      </c>
      <c r="GJ122" s="28">
        <v>136666</v>
      </c>
      <c r="GK122" s="28">
        <v>151055.4</v>
      </c>
      <c r="GL122" s="28">
        <v>125939.4</v>
      </c>
      <c r="GM122" s="28">
        <v>48865.4</v>
      </c>
      <c r="GN122" s="28">
        <v>448639.5</v>
      </c>
      <c r="GO122" s="28">
        <v>568018.30000000005</v>
      </c>
      <c r="GP122" s="28">
        <v>50075.9</v>
      </c>
      <c r="GQ122" s="28">
        <v>296729</v>
      </c>
      <c r="GR122" s="28">
        <v>3095.5</v>
      </c>
      <c r="GS122" s="28">
        <v>35263.800000000003</v>
      </c>
      <c r="GU122" s="26">
        <v>25.21</v>
      </c>
      <c r="GV122" s="26">
        <v>19.399999999999999</v>
      </c>
      <c r="GW122" s="26">
        <v>59.19</v>
      </c>
      <c r="GX122" s="26">
        <v>41.39</v>
      </c>
      <c r="GY122" s="26">
        <v>56.02</v>
      </c>
      <c r="GZ122" s="26">
        <v>54.81</v>
      </c>
      <c r="HA122" s="26">
        <v>25.58</v>
      </c>
      <c r="HB122" s="26">
        <v>34.549999999999997</v>
      </c>
      <c r="HC122" s="26">
        <v>17.55</v>
      </c>
      <c r="HD122" s="26">
        <v>8.66</v>
      </c>
      <c r="HE122" s="26">
        <v>12.39</v>
      </c>
      <c r="HF122" s="26">
        <v>9.02</v>
      </c>
      <c r="HG122" s="26">
        <v>2</v>
      </c>
      <c r="HI122" s="27">
        <f t="shared" si="57"/>
        <v>2.1887635384936099E-2</v>
      </c>
      <c r="HJ122" s="27">
        <f t="shared" si="57"/>
        <v>9.6025346823760769E-3</v>
      </c>
      <c r="HK122" s="27">
        <f t="shared" si="57"/>
        <v>1.4260894120932479E-2</v>
      </c>
      <c r="HL122" s="27">
        <f t="shared" si="57"/>
        <v>1.9081255105663331E-2</v>
      </c>
      <c r="HM122" s="27">
        <f t="shared" si="57"/>
        <v>2.5127530817603504E-2</v>
      </c>
      <c r="HN122" s="27">
        <f t="shared" si="57"/>
        <v>3.8117890458243354E-2</v>
      </c>
      <c r="HO122" s="27">
        <f t="shared" si="57"/>
        <v>3.4889036090870913E-2</v>
      </c>
      <c r="HP122" s="27">
        <f t="shared" si="57"/>
        <v>1.1603879766047506E-2</v>
      </c>
      <c r="HQ122" s="27">
        <f t="shared" si="57"/>
        <v>1.0127038726133323E-2</v>
      </c>
      <c r="HR122" s="27">
        <f t="shared" si="57"/>
        <v>1.9374033242488931E-2</v>
      </c>
      <c r="HS122" s="27">
        <f t="shared" si="64"/>
        <v>9.0969893352941256E-3</v>
      </c>
      <c r="HT122" s="27">
        <f t="shared" si="64"/>
        <v>0.13764520396367225</v>
      </c>
      <c r="HU122" s="27">
        <f t="shared" si="64"/>
        <v>9.773070173445848E-3</v>
      </c>
      <c r="HW122" s="27">
        <f t="shared" si="38"/>
        <v>4.6824218378993795E-2</v>
      </c>
      <c r="HX122" s="27">
        <f t="shared" si="39"/>
        <v>1.8143989282349598E-2</v>
      </c>
      <c r="HY122" s="27">
        <f t="shared" si="40"/>
        <v>2.3794301840775842E-2</v>
      </c>
      <c r="HZ122" s="27">
        <f t="shared" si="41"/>
        <v>2.7889162462437524E-2</v>
      </c>
      <c r="IA122" s="27">
        <f t="shared" si="42"/>
        <v>3.696511058577652E-2</v>
      </c>
      <c r="IB122" s="27">
        <f t="shared" si="43"/>
        <v>4.9038666074530071E-2</v>
      </c>
      <c r="IC122" s="27">
        <f t="shared" si="44"/>
        <v>4.5048723400532523E-2</v>
      </c>
      <c r="ID122" s="27">
        <f t="shared" si="45"/>
        <v>1.924271381603658E-2</v>
      </c>
      <c r="IE122" s="27">
        <f t="shared" si="46"/>
        <v>1.4169752585605745E-2</v>
      </c>
      <c r="IF122" s="27">
        <f t="shared" si="47"/>
        <v>2.6115615589877801E-2</v>
      </c>
      <c r="IG122" s="27">
        <f t="shared" si="48"/>
        <v>1.0958233353295302E-2</v>
      </c>
      <c r="IH122" s="27"/>
      <c r="II122" s="27"/>
      <c r="IK122" s="27">
        <f t="shared" si="67"/>
        <v>2.8354354741306018E-3</v>
      </c>
      <c r="IL122" s="27">
        <f t="shared" si="67"/>
        <v>3.7919265059071601E-3</v>
      </c>
      <c r="IM122" s="27">
        <f t="shared" si="67"/>
        <v>1.3551548573091772E-2</v>
      </c>
      <c r="IN122" s="27">
        <f t="shared" si="67"/>
        <v>0.21953112104263742</v>
      </c>
      <c r="IO122" s="27">
        <f t="shared" si="67"/>
        <v>7.321039617037825E-2</v>
      </c>
      <c r="IP122" s="27">
        <f t="shared" si="67"/>
        <v>4.4755145942074201E-3</v>
      </c>
      <c r="IQ122" s="27">
        <f t="shared" si="67"/>
        <v>3.0289849655349834E-2</v>
      </c>
      <c r="IR122" s="27">
        <f t="shared" si="66"/>
        <v>5.5826190053663701E-3</v>
      </c>
      <c r="IS122" s="27">
        <f t="shared" si="58"/>
        <v>6.0473811248915018E-3</v>
      </c>
      <c r="IT122" s="27">
        <f t="shared" si="58"/>
        <v>1.4873285118566512E-2</v>
      </c>
      <c r="IU122" s="27">
        <f t="shared" si="58"/>
        <v>7.4828473704551729E-2</v>
      </c>
      <c r="IV122" s="27">
        <f t="shared" si="58"/>
        <v>0.10243119275169815</v>
      </c>
      <c r="IW122" s="27">
        <f t="shared" si="58"/>
        <v>1.5146325424842299E-2</v>
      </c>
    </row>
    <row r="123" spans="1:257">
      <c r="A123" s="21">
        <v>121</v>
      </c>
      <c r="B123" s="19" t="s">
        <v>173</v>
      </c>
      <c r="C123" s="19">
        <v>13</v>
      </c>
      <c r="D123" s="19">
        <v>2</v>
      </c>
      <c r="E123" s="19">
        <v>5</v>
      </c>
      <c r="G123" s="23">
        <v>41219</v>
      </c>
      <c r="H123" s="24">
        <v>2.9409722222222223E-2</v>
      </c>
      <c r="J123" s="25">
        <v>32.948999999999998</v>
      </c>
      <c r="K123" s="25">
        <v>-44.398000000000003</v>
      </c>
      <c r="L123" s="25">
        <v>10.452999999999999</v>
      </c>
      <c r="M123" s="26"/>
      <c r="O123" s="26">
        <v>42.797496700000004</v>
      </c>
      <c r="P123" s="26">
        <v>9.1563231600000012</v>
      </c>
      <c r="Q123" s="26">
        <v>0.90098460000000002</v>
      </c>
      <c r="R123" s="26">
        <v>4.2385240000000005E-2</v>
      </c>
      <c r="S123" s="26">
        <v>0.25008869999999994</v>
      </c>
      <c r="T123" s="26">
        <v>33.146672500000001</v>
      </c>
      <c r="U123" s="26">
        <v>1.0484787600000001</v>
      </c>
      <c r="V123" s="26">
        <v>6.11569976</v>
      </c>
      <c r="W123" s="26">
        <v>2.3044823999999995</v>
      </c>
      <c r="X123" s="26">
        <v>1.8035838599999998</v>
      </c>
      <c r="Y123" s="26">
        <v>5.1798230000000001E-2</v>
      </c>
      <c r="Z123" s="26">
        <v>0.67900000000000005</v>
      </c>
      <c r="AA123" s="26">
        <v>0.50600000000000001</v>
      </c>
      <c r="AB123" s="26">
        <f t="shared" si="49"/>
        <v>98.802993909999998</v>
      </c>
      <c r="AC123" s="26">
        <f t="shared" si="50"/>
        <v>0.28590809226040087</v>
      </c>
      <c r="AD123" s="26">
        <f t="shared" si="36"/>
        <v>0.11417441020838739</v>
      </c>
      <c r="AE123" s="26">
        <f t="shared" si="37"/>
        <v>98.402911407531207</v>
      </c>
      <c r="AG123" s="25">
        <v>74.399000000000001</v>
      </c>
      <c r="AH123" s="25">
        <v>20.934000000000001</v>
      </c>
      <c r="AI123" s="25">
        <v>0.86619999999999997</v>
      </c>
      <c r="AJ123" s="25">
        <v>6.9199999999999998E-2</v>
      </c>
      <c r="AK123" s="25">
        <v>0.29659999999999997</v>
      </c>
      <c r="AL123" s="25">
        <v>44.365000000000002</v>
      </c>
      <c r="AM123" s="25">
        <v>3.0933999999999999</v>
      </c>
      <c r="AN123" s="25">
        <v>8.0980000000000008</v>
      </c>
      <c r="AO123" s="25">
        <v>9.6769999999999996</v>
      </c>
      <c r="AP123" s="25">
        <v>11.178000000000001</v>
      </c>
      <c r="AQ123" s="25">
        <v>0.3594</v>
      </c>
      <c r="AR123" s="25">
        <v>8.2501999999999995</v>
      </c>
      <c r="AS123" s="25">
        <v>26.067</v>
      </c>
      <c r="AU123" s="26">
        <v>40.122700000000002</v>
      </c>
      <c r="AV123" s="26">
        <v>7.6722999999999999</v>
      </c>
      <c r="AW123" s="26">
        <v>0.85540000000000005</v>
      </c>
      <c r="AX123" s="26">
        <v>4.19E-2</v>
      </c>
      <c r="AY123" s="26">
        <v>0.24440000000000001</v>
      </c>
      <c r="AZ123" s="26">
        <v>31.2818</v>
      </c>
      <c r="BA123" s="26">
        <v>1.0217000000000001</v>
      </c>
      <c r="BB123" s="26">
        <v>4.6393000000000004</v>
      </c>
      <c r="BC123" s="26">
        <v>2.3763000000000001</v>
      </c>
      <c r="BD123" s="26">
        <v>1.3045</v>
      </c>
      <c r="BE123" s="26">
        <v>5.3600000000000002E-2</v>
      </c>
      <c r="BF123" s="26">
        <v>0.74419999999999997</v>
      </c>
      <c r="BG123" s="26">
        <v>0.52129999999999999</v>
      </c>
      <c r="BI123" s="27">
        <f t="shared" si="61"/>
        <v>1.0666654213201006</v>
      </c>
      <c r="BJ123" s="27">
        <f t="shared" si="61"/>
        <v>1.1934261121176182</v>
      </c>
      <c r="BK123" s="27">
        <f t="shared" si="61"/>
        <v>1.0532903904606032</v>
      </c>
      <c r="BL123" s="27">
        <f t="shared" si="61"/>
        <v>1.0115809069212411</v>
      </c>
      <c r="BM123" s="27">
        <f t="shared" si="61"/>
        <v>1.0232761865793778</v>
      </c>
      <c r="BN123" s="27">
        <f t="shared" si="61"/>
        <v>1.059615255515987</v>
      </c>
      <c r="BO123" s="27">
        <f t="shared" si="68"/>
        <v>1.0262100029362826</v>
      </c>
      <c r="BP123" s="27">
        <f t="shared" si="68"/>
        <v>1.3182376134330609</v>
      </c>
      <c r="BQ123" s="27">
        <f t="shared" si="68"/>
        <v>0.96977755333922455</v>
      </c>
      <c r="BR123" s="27">
        <f t="shared" si="51"/>
        <v>1.3825863242621692</v>
      </c>
      <c r="BS123" s="27">
        <f t="shared" si="51"/>
        <v>0.96638488805970146</v>
      </c>
      <c r="BT123" s="27">
        <f t="shared" si="51"/>
        <v>0.91238914270357441</v>
      </c>
      <c r="BU123" s="27">
        <f t="shared" si="51"/>
        <v>0.9706502973335891</v>
      </c>
      <c r="BW123" s="19">
        <v>417160.9</v>
      </c>
      <c r="BX123" s="19">
        <v>80894.3</v>
      </c>
      <c r="BY123" s="19">
        <v>16496</v>
      </c>
      <c r="BZ123" s="19">
        <v>113</v>
      </c>
      <c r="CA123" s="19">
        <v>452.1</v>
      </c>
      <c r="CB123" s="19">
        <v>55874.3</v>
      </c>
      <c r="CC123" s="19">
        <v>1512.6</v>
      </c>
      <c r="CD123" s="19">
        <v>36329.800000000003</v>
      </c>
      <c r="CE123" s="19">
        <v>54963.4</v>
      </c>
      <c r="CF123" s="19">
        <v>5598.4</v>
      </c>
      <c r="CG123" s="19">
        <v>1067.2</v>
      </c>
      <c r="CH123" s="19">
        <v>256</v>
      </c>
      <c r="CI123" s="19">
        <v>9192.2000000000007</v>
      </c>
      <c r="CK123" s="19">
        <f t="shared" si="55"/>
        <v>420403.68571428576</v>
      </c>
      <c r="CL123" s="19">
        <f t="shared" si="55"/>
        <v>82203.28627450981</v>
      </c>
      <c r="CM123" s="19">
        <f t="shared" si="55"/>
        <v>23065.631914893616</v>
      </c>
      <c r="CN123" s="19">
        <f t="shared" si="55"/>
        <v>433.8</v>
      </c>
      <c r="CO123" s="19">
        <f t="shared" si="55"/>
        <v>683.40851063829791</v>
      </c>
      <c r="CP123" s="19">
        <f t="shared" si="55"/>
        <v>56217.785964912284</v>
      </c>
      <c r="CQ123" s="19">
        <f t="shared" si="55"/>
        <v>1720.3999999999999</v>
      </c>
      <c r="CR123" s="19">
        <f t="shared" si="55"/>
        <v>36991.350000000006</v>
      </c>
      <c r="CS123" s="19">
        <f t="shared" si="55"/>
        <v>58926.15</v>
      </c>
      <c r="CT123" s="19">
        <f t="shared" si="55"/>
        <v>5907.5999999999995</v>
      </c>
      <c r="CU123" s="19">
        <f t="shared" si="62"/>
        <v>2795.1476190476192</v>
      </c>
      <c r="CV123" s="19">
        <f t="shared" si="62"/>
        <v>386.41111111111115</v>
      </c>
      <c r="CW123" s="19">
        <f t="shared" si="62"/>
        <v>10244.400000000001</v>
      </c>
      <c r="CY123" s="19">
        <v>3909.6</v>
      </c>
      <c r="CZ123" s="19">
        <v>1469.4</v>
      </c>
      <c r="DA123" s="19">
        <v>6845.1</v>
      </c>
      <c r="DB123" s="19">
        <v>359</v>
      </c>
      <c r="DC123" s="19">
        <v>259.3</v>
      </c>
      <c r="DD123" s="19">
        <v>349.1</v>
      </c>
      <c r="DE123" s="19">
        <v>246</v>
      </c>
      <c r="DF123" s="19">
        <v>801.2</v>
      </c>
      <c r="DG123" s="19">
        <v>4175.5</v>
      </c>
      <c r="DH123" s="19">
        <v>322.5</v>
      </c>
      <c r="DI123" s="19">
        <v>1928.2</v>
      </c>
      <c r="DJ123" s="19">
        <v>156.30000000000001</v>
      </c>
      <c r="DK123" s="19">
        <v>1083.8</v>
      </c>
      <c r="DM123" s="19">
        <v>2353.6999999999998</v>
      </c>
      <c r="DN123" s="19">
        <v>1113.7</v>
      </c>
      <c r="DO123" s="19">
        <v>6256.6</v>
      </c>
      <c r="DP123" s="19">
        <v>282.60000000000002</v>
      </c>
      <c r="DQ123" s="19">
        <v>199.5</v>
      </c>
      <c r="DR123" s="19">
        <v>339.1</v>
      </c>
      <c r="DS123" s="19">
        <v>169.6</v>
      </c>
      <c r="DT123" s="19">
        <v>521.9</v>
      </c>
      <c r="DU123" s="19">
        <v>3750</v>
      </c>
      <c r="DV123" s="19">
        <v>295.89999999999998</v>
      </c>
      <c r="DW123" s="19">
        <v>1545.9</v>
      </c>
      <c r="DX123" s="19">
        <v>109.7</v>
      </c>
      <c r="DY123" s="19">
        <v>1020.6</v>
      </c>
      <c r="EA123" s="19">
        <f t="shared" si="56"/>
        <v>3242.7857142857142</v>
      </c>
      <c r="EB123" s="19">
        <f t="shared" si="56"/>
        <v>1308.9862745098039</v>
      </c>
      <c r="EC123" s="19">
        <f t="shared" si="56"/>
        <v>6569.6319148936172</v>
      </c>
      <c r="ED123" s="19">
        <f t="shared" si="56"/>
        <v>320.8</v>
      </c>
      <c r="EE123" s="19">
        <f t="shared" si="56"/>
        <v>231.30851063829789</v>
      </c>
      <c r="EF123" s="19">
        <f t="shared" si="56"/>
        <v>343.48596491228074</v>
      </c>
      <c r="EG123" s="19">
        <f t="shared" si="56"/>
        <v>207.8</v>
      </c>
      <c r="EH123" s="19">
        <f t="shared" si="56"/>
        <v>661.55</v>
      </c>
      <c r="EI123" s="19">
        <f t="shared" si="56"/>
        <v>3962.75</v>
      </c>
      <c r="EJ123" s="19">
        <f t="shared" si="56"/>
        <v>309.2</v>
      </c>
      <c r="EK123" s="19">
        <f t="shared" si="63"/>
        <v>1727.9476190476191</v>
      </c>
      <c r="EL123" s="19">
        <f t="shared" si="63"/>
        <v>130.41111111111113</v>
      </c>
      <c r="EM123" s="19">
        <f t="shared" si="63"/>
        <v>1052.2</v>
      </c>
      <c r="EO123" s="26">
        <v>30.08</v>
      </c>
      <c r="EQ123" s="19">
        <v>10</v>
      </c>
      <c r="ER123" s="19">
        <v>30</v>
      </c>
      <c r="ES123" s="19">
        <v>20</v>
      </c>
      <c r="ET123" s="19">
        <v>50</v>
      </c>
      <c r="EU123" s="19">
        <v>30</v>
      </c>
      <c r="EV123" s="19">
        <v>30</v>
      </c>
      <c r="EW123" s="19">
        <v>30</v>
      </c>
      <c r="EX123" s="19">
        <v>30</v>
      </c>
      <c r="EY123" s="19">
        <v>20</v>
      </c>
      <c r="EZ123" s="19">
        <v>30</v>
      </c>
      <c r="FA123" s="19">
        <v>20</v>
      </c>
      <c r="FB123" s="19">
        <v>30</v>
      </c>
      <c r="FC123" s="19">
        <v>20</v>
      </c>
      <c r="FE123" s="25">
        <v>2.1</v>
      </c>
      <c r="FF123" s="25">
        <v>2.2999999999999998</v>
      </c>
      <c r="FG123" s="25">
        <v>2.2000000000000002</v>
      </c>
      <c r="FH123" s="25">
        <v>2.8</v>
      </c>
      <c r="FI123" s="25">
        <v>2.2000000000000002</v>
      </c>
      <c r="FJ123" s="25">
        <v>3.2</v>
      </c>
      <c r="FK123" s="25">
        <v>2.5</v>
      </c>
      <c r="FL123" s="25">
        <v>2.8</v>
      </c>
      <c r="FM123" s="25">
        <v>2.2000000000000002</v>
      </c>
      <c r="FN123" s="25">
        <v>2.8</v>
      </c>
      <c r="FO123" s="25">
        <v>2.2000000000000002</v>
      </c>
      <c r="FP123" s="25">
        <v>3.5</v>
      </c>
      <c r="FQ123" s="25">
        <v>2.2000000000000002</v>
      </c>
      <c r="FR123" s="25"/>
      <c r="FS123" s="25">
        <v>2.8</v>
      </c>
      <c r="FT123" s="25">
        <v>2.8</v>
      </c>
      <c r="FU123" s="25">
        <v>2.5</v>
      </c>
      <c r="FV123" s="25">
        <v>2.8</v>
      </c>
      <c r="FW123" s="25">
        <v>2.5</v>
      </c>
      <c r="FX123" s="25">
        <v>2.5</v>
      </c>
      <c r="FY123" s="25">
        <v>2.5</v>
      </c>
      <c r="FZ123" s="25">
        <v>2.8</v>
      </c>
      <c r="GA123" s="25">
        <v>2.2000000000000002</v>
      </c>
      <c r="GB123" s="25">
        <v>2.8</v>
      </c>
      <c r="GC123" s="25">
        <v>2</v>
      </c>
      <c r="GD123" s="25">
        <v>2.8</v>
      </c>
      <c r="GE123" s="25">
        <v>2.2000000000000002</v>
      </c>
      <c r="GG123" s="28">
        <v>560706</v>
      </c>
      <c r="GH123" s="28">
        <v>386426.8</v>
      </c>
      <c r="GI123" s="28">
        <v>1904278.9</v>
      </c>
      <c r="GJ123" s="28">
        <v>136666</v>
      </c>
      <c r="GK123" s="28">
        <v>151055.4</v>
      </c>
      <c r="GL123" s="28">
        <v>125939.4</v>
      </c>
      <c r="GM123" s="28">
        <v>48865.4</v>
      </c>
      <c r="GN123" s="28">
        <v>448639.5</v>
      </c>
      <c r="GO123" s="28">
        <v>568018.30000000005</v>
      </c>
      <c r="GP123" s="28">
        <v>50075.9</v>
      </c>
      <c r="GQ123" s="28">
        <v>296729</v>
      </c>
      <c r="GR123" s="28">
        <v>3095.5</v>
      </c>
      <c r="GS123" s="28">
        <v>35263.800000000003</v>
      </c>
      <c r="GU123" s="26">
        <v>25.21</v>
      </c>
      <c r="GV123" s="26">
        <v>19.399999999999999</v>
      </c>
      <c r="GW123" s="26">
        <v>59.19</v>
      </c>
      <c r="GX123" s="26">
        <v>41.39</v>
      </c>
      <c r="GY123" s="26">
        <v>56.02</v>
      </c>
      <c r="GZ123" s="26">
        <v>54.81</v>
      </c>
      <c r="HA123" s="26">
        <v>25.58</v>
      </c>
      <c r="HB123" s="26">
        <v>34.549999999999997</v>
      </c>
      <c r="HC123" s="26">
        <v>17.55</v>
      </c>
      <c r="HD123" s="26">
        <v>8.66</v>
      </c>
      <c r="HE123" s="26">
        <v>12.39</v>
      </c>
      <c r="HF123" s="26">
        <v>9.02</v>
      </c>
      <c r="HG123" s="26">
        <v>2</v>
      </c>
      <c r="HI123" s="27">
        <f t="shared" si="57"/>
        <v>2.1126245437222923E-2</v>
      </c>
      <c r="HJ123" s="27">
        <f t="shared" si="57"/>
        <v>9.6813134834348152E-3</v>
      </c>
      <c r="HK123" s="27">
        <f t="shared" si="57"/>
        <v>1.4515057618422167E-2</v>
      </c>
      <c r="HL123" s="27">
        <f t="shared" si="57"/>
        <v>1.8983010187417871E-2</v>
      </c>
      <c r="HM123" s="27">
        <f t="shared" si="57"/>
        <v>2.5776991720774359E-2</v>
      </c>
      <c r="HN123" s="27">
        <f t="shared" si="57"/>
        <v>3.8171356323157227E-2</v>
      </c>
      <c r="HO123" s="27">
        <f t="shared" si="57"/>
        <v>3.4585559553556536E-2</v>
      </c>
      <c r="HP123" s="27">
        <f t="shared" si="57"/>
        <v>1.1661711391967249E-2</v>
      </c>
      <c r="HQ123" s="27">
        <f t="shared" si="57"/>
        <v>1.0317336535747935E-2</v>
      </c>
      <c r="HR123" s="27">
        <f t="shared" si="57"/>
        <v>1.8777502875781289E-2</v>
      </c>
      <c r="HS123" s="27">
        <f t="shared" si="64"/>
        <v>9.17506329048807E-3</v>
      </c>
      <c r="HT123" s="27">
        <f t="shared" si="64"/>
        <v>0.13559692614412916</v>
      </c>
      <c r="HU123" s="27">
        <f t="shared" si="64"/>
        <v>9.7677641645150595E-3</v>
      </c>
      <c r="HW123" s="27">
        <f t="shared" si="38"/>
        <v>4.5195376863851E-2</v>
      </c>
      <c r="HX123" s="27">
        <f t="shared" si="39"/>
        <v>1.8292841826950082E-2</v>
      </c>
      <c r="HY123" s="27">
        <f t="shared" si="40"/>
        <v>2.4218373636337387E-2</v>
      </c>
      <c r="HZ123" s="27">
        <f t="shared" si="41"/>
        <v>2.7745567689929959E-2</v>
      </c>
      <c r="IA123" s="27">
        <f t="shared" si="42"/>
        <v>3.7920532520431163E-2</v>
      </c>
      <c r="IB123" s="27">
        <f t="shared" si="43"/>
        <v>4.9107449909741772E-2</v>
      </c>
      <c r="IC123" s="27">
        <f t="shared" si="44"/>
        <v>4.4656874495552196E-2</v>
      </c>
      <c r="ID123" s="27">
        <f t="shared" si="45"/>
        <v>1.933861600129929E-2</v>
      </c>
      <c r="IE123" s="27">
        <f t="shared" si="46"/>
        <v>1.4436017280818511E-2</v>
      </c>
      <c r="IF123" s="27">
        <f t="shared" si="47"/>
        <v>2.5311510551466902E-2</v>
      </c>
      <c r="IG123" s="27">
        <f t="shared" si="48"/>
        <v>1.1052281239721929E-2</v>
      </c>
      <c r="IH123" s="27"/>
      <c r="II123" s="27"/>
      <c r="IK123" s="27">
        <f t="shared" si="67"/>
        <v>2.8448494280516011E-3</v>
      </c>
      <c r="IL123" s="27">
        <f t="shared" si="67"/>
        <v>3.760604716131689E-3</v>
      </c>
      <c r="IM123" s="27">
        <f t="shared" si="67"/>
        <v>1.3454632416194469E-2</v>
      </c>
      <c r="IN123" s="27">
        <f t="shared" si="67"/>
        <v>0.19822391018426894</v>
      </c>
      <c r="IO123" s="27">
        <f t="shared" si="67"/>
        <v>7.0422158097139823E-2</v>
      </c>
      <c r="IP123" s="27">
        <f t="shared" si="67"/>
        <v>4.4807214368013668E-3</v>
      </c>
      <c r="IQ123" s="27">
        <f t="shared" si="67"/>
        <v>3.0559933149956971E-2</v>
      </c>
      <c r="IR123" s="27">
        <f t="shared" si="66"/>
        <v>5.6225932268222298E-3</v>
      </c>
      <c r="IS123" s="27">
        <f t="shared" si="58"/>
        <v>5.8824669442298794E-3</v>
      </c>
      <c r="IT123" s="27">
        <f t="shared" si="58"/>
        <v>1.4825862892764117E-2</v>
      </c>
      <c r="IU123" s="27">
        <f t="shared" si="58"/>
        <v>8.1249020830629071E-2</v>
      </c>
      <c r="IV123" s="27">
        <f t="shared" si="58"/>
        <v>9.3482664175996516E-2</v>
      </c>
      <c r="IW123" s="27">
        <f t="shared" si="58"/>
        <v>1.4907351671601286E-2</v>
      </c>
    </row>
    <row r="124" spans="1:257">
      <c r="A124" s="21">
        <v>122</v>
      </c>
      <c r="B124" s="19" t="s">
        <v>173</v>
      </c>
      <c r="C124" s="19">
        <v>13</v>
      </c>
      <c r="D124" s="19">
        <v>2</v>
      </c>
      <c r="E124" s="19">
        <v>6</v>
      </c>
      <c r="G124" s="23">
        <v>41219</v>
      </c>
      <c r="H124" s="24">
        <v>3.2442129629629633E-2</v>
      </c>
      <c r="J124" s="25">
        <v>32.94</v>
      </c>
      <c r="K124" s="25">
        <v>-44.390999999999998</v>
      </c>
      <c r="L124" s="25">
        <v>10.452999999999999</v>
      </c>
      <c r="M124" s="26"/>
      <c r="O124" s="26">
        <v>42.352513979999998</v>
      </c>
      <c r="P124" s="26">
        <v>9.2961431999999995</v>
      </c>
      <c r="Q124" s="26">
        <v>0.93935986999999987</v>
      </c>
      <c r="R124" s="26">
        <v>4.3846799999999998E-2</v>
      </c>
      <c r="S124" s="26">
        <v>0.25303091999999999</v>
      </c>
      <c r="T124" s="26">
        <v>33.075915000000002</v>
      </c>
      <c r="U124" s="26">
        <v>1.06397352</v>
      </c>
      <c r="V124" s="26">
        <v>6.09414225</v>
      </c>
      <c r="W124" s="26">
        <v>2.3198735999999998</v>
      </c>
      <c r="X124" s="26">
        <v>1.7928000999999998</v>
      </c>
      <c r="Y124" s="26">
        <v>5.6616670000000001E-2</v>
      </c>
      <c r="Z124" s="26">
        <v>0.51</v>
      </c>
      <c r="AA124" s="26">
        <v>0.49199999999999999</v>
      </c>
      <c r="AB124" s="26">
        <f t="shared" si="49"/>
        <v>98.290215910000001</v>
      </c>
      <c r="AC124" s="26">
        <f t="shared" si="50"/>
        <v>0.21474687342091967</v>
      </c>
      <c r="AD124" s="26">
        <f t="shared" si="36"/>
        <v>0.11101543443187074</v>
      </c>
      <c r="AE124" s="26">
        <f t="shared" si="37"/>
        <v>97.964453602147202</v>
      </c>
      <c r="AG124" s="25">
        <v>73.566999999999993</v>
      </c>
      <c r="AH124" s="25">
        <v>21.248999999999999</v>
      </c>
      <c r="AI124" s="25">
        <v>0.9022</v>
      </c>
      <c r="AJ124" s="25">
        <v>7.2300000000000003E-2</v>
      </c>
      <c r="AK124" s="25">
        <v>0.30120000000000002</v>
      </c>
      <c r="AL124" s="25">
        <v>44.253999999999998</v>
      </c>
      <c r="AM124" s="25">
        <v>3.1355</v>
      </c>
      <c r="AN124" s="25">
        <v>8.0670000000000002</v>
      </c>
      <c r="AO124" s="25">
        <v>9.7420000000000009</v>
      </c>
      <c r="AP124" s="25">
        <v>11.106</v>
      </c>
      <c r="AQ124" s="25">
        <v>0.39290000000000003</v>
      </c>
      <c r="AR124" s="25">
        <v>6.1597999999999997</v>
      </c>
      <c r="AS124" s="25">
        <v>25.3841</v>
      </c>
      <c r="AU124" s="26">
        <v>39.673999999999999</v>
      </c>
      <c r="AV124" s="26">
        <v>7.7877999999999998</v>
      </c>
      <c r="AW124" s="26">
        <v>0.89090000000000003</v>
      </c>
      <c r="AX124" s="26">
        <v>4.3700000000000003E-2</v>
      </c>
      <c r="AY124" s="26">
        <v>0.2482</v>
      </c>
      <c r="AZ124" s="26">
        <v>31.203499999999998</v>
      </c>
      <c r="BA124" s="26">
        <v>1.0357000000000001</v>
      </c>
      <c r="BB124" s="26">
        <v>4.6215999999999999</v>
      </c>
      <c r="BC124" s="26">
        <v>2.3923000000000001</v>
      </c>
      <c r="BD124" s="26">
        <v>1.2961</v>
      </c>
      <c r="BE124" s="26">
        <v>5.8599999999999999E-2</v>
      </c>
      <c r="BF124" s="26">
        <v>0.55559999999999998</v>
      </c>
      <c r="BG124" s="26">
        <v>0.50770000000000004</v>
      </c>
      <c r="BI124" s="27">
        <f t="shared" si="61"/>
        <v>1.0675130811110551</v>
      </c>
      <c r="BJ124" s="27">
        <f t="shared" si="61"/>
        <v>1.1936802691389095</v>
      </c>
      <c r="BK124" s="27">
        <f t="shared" si="61"/>
        <v>1.0543942866763945</v>
      </c>
      <c r="BL124" s="27">
        <f t="shared" si="61"/>
        <v>1.0033592677345538</v>
      </c>
      <c r="BM124" s="27">
        <f t="shared" si="61"/>
        <v>1.0194638195004029</v>
      </c>
      <c r="BN124" s="27">
        <f t="shared" si="61"/>
        <v>1.0600065697758265</v>
      </c>
      <c r="BO124" s="27">
        <f t="shared" si="68"/>
        <v>1.0272989475716905</v>
      </c>
      <c r="BP124" s="27">
        <f t="shared" si="68"/>
        <v>1.3186217435520167</v>
      </c>
      <c r="BQ124" s="27">
        <f t="shared" si="68"/>
        <v>0.96972520168875131</v>
      </c>
      <c r="BR124" s="27">
        <f t="shared" si="51"/>
        <v>1.3832266800401201</v>
      </c>
      <c r="BS124" s="27">
        <f t="shared" si="51"/>
        <v>0.96615477815699657</v>
      </c>
      <c r="BT124" s="27">
        <f t="shared" si="51"/>
        <v>0.91792656587473009</v>
      </c>
      <c r="BU124" s="27">
        <f t="shared" si="51"/>
        <v>0.96907622611778599</v>
      </c>
      <c r="BW124" s="19">
        <v>412495.8</v>
      </c>
      <c r="BX124" s="19">
        <v>82110.3</v>
      </c>
      <c r="BY124" s="19">
        <v>17181.8</v>
      </c>
      <c r="BZ124" s="19">
        <v>116.3</v>
      </c>
      <c r="CA124" s="19">
        <v>458.6</v>
      </c>
      <c r="CB124" s="19">
        <v>55732.800000000003</v>
      </c>
      <c r="CC124" s="19">
        <v>1532.1</v>
      </c>
      <c r="CD124" s="19">
        <v>36191.4</v>
      </c>
      <c r="CE124" s="19">
        <v>55340.6</v>
      </c>
      <c r="CF124" s="19">
        <v>5560</v>
      </c>
      <c r="CG124" s="19">
        <v>1166.5</v>
      </c>
      <c r="CH124" s="19">
        <v>189.4</v>
      </c>
      <c r="CI124" s="19">
        <v>8949.7999999999993</v>
      </c>
      <c r="CK124" s="19">
        <f t="shared" si="55"/>
        <v>415630.2</v>
      </c>
      <c r="CL124" s="19">
        <f t="shared" si="55"/>
        <v>83452.04509803922</v>
      </c>
      <c r="CM124" s="19">
        <f t="shared" si="55"/>
        <v>23633.514893617023</v>
      </c>
      <c r="CN124" s="19">
        <f t="shared" si="55"/>
        <v>423.75</v>
      </c>
      <c r="CO124" s="19">
        <f t="shared" si="55"/>
        <v>669.22340425531911</v>
      </c>
      <c r="CP124" s="19">
        <f t="shared" si="55"/>
        <v>56083.794736842108</v>
      </c>
      <c r="CQ124" s="19">
        <f t="shared" si="55"/>
        <v>1756.3999999999999</v>
      </c>
      <c r="CR124" s="19">
        <f t="shared" si="55"/>
        <v>36910.9</v>
      </c>
      <c r="CS124" s="19">
        <f t="shared" si="55"/>
        <v>59155.85</v>
      </c>
      <c r="CT124" s="19">
        <f t="shared" si="55"/>
        <v>5922.25</v>
      </c>
      <c r="CU124" s="19">
        <f t="shared" si="62"/>
        <v>2860.6476190476187</v>
      </c>
      <c r="CV124" s="19">
        <f t="shared" si="62"/>
        <v>348.20000000000005</v>
      </c>
      <c r="CW124" s="19">
        <f t="shared" si="62"/>
        <v>10014.949999999999</v>
      </c>
      <c r="CY124" s="19">
        <v>3675.6</v>
      </c>
      <c r="CZ124" s="19">
        <v>1608.5</v>
      </c>
      <c r="DA124" s="19">
        <v>6686.6</v>
      </c>
      <c r="DB124" s="19">
        <v>335.7</v>
      </c>
      <c r="DC124" s="19">
        <v>229.3</v>
      </c>
      <c r="DD124" s="19">
        <v>332.3</v>
      </c>
      <c r="DE124" s="19">
        <v>229.3</v>
      </c>
      <c r="DF124" s="19">
        <v>794.3</v>
      </c>
      <c r="DG124" s="19">
        <v>4190.8</v>
      </c>
      <c r="DH124" s="19">
        <v>402.1</v>
      </c>
      <c r="DI124" s="19">
        <v>1748.1</v>
      </c>
      <c r="DJ124" s="19">
        <v>182.8</v>
      </c>
      <c r="DK124" s="19">
        <v>1153.2</v>
      </c>
      <c r="DM124" s="19">
        <v>2412.8000000000002</v>
      </c>
      <c r="DN124" s="19">
        <v>1017</v>
      </c>
      <c r="DO124" s="19">
        <v>6184.8</v>
      </c>
      <c r="DP124" s="19">
        <v>279.2</v>
      </c>
      <c r="DQ124" s="19">
        <v>189.4</v>
      </c>
      <c r="DR124" s="19">
        <v>365.6</v>
      </c>
      <c r="DS124" s="19">
        <v>219.3</v>
      </c>
      <c r="DT124" s="19">
        <v>644.70000000000005</v>
      </c>
      <c r="DU124" s="19">
        <v>3439.7</v>
      </c>
      <c r="DV124" s="19">
        <v>322.39999999999998</v>
      </c>
      <c r="DW124" s="19">
        <v>1645.1</v>
      </c>
      <c r="DX124" s="19">
        <v>139.6</v>
      </c>
      <c r="DY124" s="19">
        <v>977.1</v>
      </c>
      <c r="EA124" s="19">
        <f t="shared" si="56"/>
        <v>3134.4</v>
      </c>
      <c r="EB124" s="19">
        <f t="shared" si="56"/>
        <v>1341.7450980392157</v>
      </c>
      <c r="EC124" s="19">
        <f t="shared" si="56"/>
        <v>6451.7148936170215</v>
      </c>
      <c r="ED124" s="19">
        <f t="shared" si="56"/>
        <v>307.45</v>
      </c>
      <c r="EE124" s="19">
        <f t="shared" si="56"/>
        <v>210.62340425531914</v>
      </c>
      <c r="EF124" s="19">
        <f t="shared" si="56"/>
        <v>350.99473684210528</v>
      </c>
      <c r="EG124" s="19">
        <f t="shared" si="56"/>
        <v>224.3</v>
      </c>
      <c r="EH124" s="19">
        <f t="shared" si="56"/>
        <v>719.5</v>
      </c>
      <c r="EI124" s="19">
        <f t="shared" si="56"/>
        <v>3815.25</v>
      </c>
      <c r="EJ124" s="19">
        <f t="shared" si="56"/>
        <v>362.25</v>
      </c>
      <c r="EK124" s="19">
        <f t="shared" si="63"/>
        <v>1694.1476190476189</v>
      </c>
      <c r="EL124" s="19">
        <f t="shared" si="63"/>
        <v>158.80000000000001</v>
      </c>
      <c r="EM124" s="19">
        <f t="shared" si="63"/>
        <v>1065.1500000000001</v>
      </c>
      <c r="EO124" s="26">
        <v>30.09</v>
      </c>
      <c r="EQ124" s="19">
        <v>10</v>
      </c>
      <c r="ER124" s="19">
        <v>30</v>
      </c>
      <c r="ES124" s="19">
        <v>20</v>
      </c>
      <c r="ET124" s="19">
        <v>50</v>
      </c>
      <c r="EU124" s="19">
        <v>30</v>
      </c>
      <c r="EV124" s="19">
        <v>30</v>
      </c>
      <c r="EW124" s="19">
        <v>30</v>
      </c>
      <c r="EX124" s="19">
        <v>30</v>
      </c>
      <c r="EY124" s="19">
        <v>20</v>
      </c>
      <c r="EZ124" s="19">
        <v>30</v>
      </c>
      <c r="FA124" s="19">
        <v>20</v>
      </c>
      <c r="FB124" s="19">
        <v>30</v>
      </c>
      <c r="FC124" s="19">
        <v>20</v>
      </c>
      <c r="FE124" s="25">
        <v>2.1</v>
      </c>
      <c r="FF124" s="25">
        <v>2.2999999999999998</v>
      </c>
      <c r="FG124" s="25">
        <v>2.2000000000000002</v>
      </c>
      <c r="FH124" s="25">
        <v>2.8</v>
      </c>
      <c r="FI124" s="25">
        <v>2.2000000000000002</v>
      </c>
      <c r="FJ124" s="25">
        <v>3.2</v>
      </c>
      <c r="FK124" s="25">
        <v>2.5</v>
      </c>
      <c r="FL124" s="25">
        <v>2.8</v>
      </c>
      <c r="FM124" s="25">
        <v>2.2000000000000002</v>
      </c>
      <c r="FN124" s="25">
        <v>2.8</v>
      </c>
      <c r="FO124" s="25">
        <v>2.2000000000000002</v>
      </c>
      <c r="FP124" s="25">
        <v>3.5</v>
      </c>
      <c r="FQ124" s="25">
        <v>2.2000000000000002</v>
      </c>
      <c r="FR124" s="25"/>
      <c r="FS124" s="25">
        <v>2.8</v>
      </c>
      <c r="FT124" s="25">
        <v>2.8</v>
      </c>
      <c r="FU124" s="25">
        <v>2.5</v>
      </c>
      <c r="FV124" s="25">
        <v>2.8</v>
      </c>
      <c r="FW124" s="25">
        <v>2.5</v>
      </c>
      <c r="FX124" s="25">
        <v>2.5</v>
      </c>
      <c r="FY124" s="25">
        <v>2.5</v>
      </c>
      <c r="FZ124" s="25">
        <v>2.8</v>
      </c>
      <c r="GA124" s="25">
        <v>2.2000000000000002</v>
      </c>
      <c r="GB124" s="25">
        <v>2.8</v>
      </c>
      <c r="GC124" s="25">
        <v>2</v>
      </c>
      <c r="GD124" s="25">
        <v>2.8</v>
      </c>
      <c r="GE124" s="25">
        <v>2.2000000000000002</v>
      </c>
      <c r="GG124" s="28">
        <v>560706</v>
      </c>
      <c r="GH124" s="28">
        <v>386426.8</v>
      </c>
      <c r="GI124" s="28">
        <v>1904278.9</v>
      </c>
      <c r="GJ124" s="28">
        <v>136666</v>
      </c>
      <c r="GK124" s="28">
        <v>151055.4</v>
      </c>
      <c r="GL124" s="28">
        <v>125939.4</v>
      </c>
      <c r="GM124" s="28">
        <v>48865.4</v>
      </c>
      <c r="GN124" s="28">
        <v>448639.5</v>
      </c>
      <c r="GO124" s="28">
        <v>568018.30000000005</v>
      </c>
      <c r="GP124" s="28">
        <v>50075.9</v>
      </c>
      <c r="GQ124" s="28">
        <v>296729</v>
      </c>
      <c r="GR124" s="28">
        <v>3095.5</v>
      </c>
      <c r="GS124" s="28">
        <v>35263.800000000003</v>
      </c>
      <c r="GU124" s="26">
        <v>25.21</v>
      </c>
      <c r="GV124" s="26">
        <v>19.399999999999999</v>
      </c>
      <c r="GW124" s="26">
        <v>59.19</v>
      </c>
      <c r="GX124" s="26">
        <v>41.39</v>
      </c>
      <c r="GY124" s="26">
        <v>56.02</v>
      </c>
      <c r="GZ124" s="26">
        <v>54.81</v>
      </c>
      <c r="HA124" s="26">
        <v>25.58</v>
      </c>
      <c r="HB124" s="26">
        <v>34.549999999999997</v>
      </c>
      <c r="HC124" s="26">
        <v>17.55</v>
      </c>
      <c r="HD124" s="26">
        <v>8.66</v>
      </c>
      <c r="HE124" s="26">
        <v>12.39</v>
      </c>
      <c r="HF124" s="26">
        <v>9.02</v>
      </c>
      <c r="HG124" s="26">
        <v>2</v>
      </c>
      <c r="HI124" s="27">
        <f t="shared" si="57"/>
        <v>2.0783238228809703E-2</v>
      </c>
      <c r="HJ124" s="27">
        <f t="shared" si="57"/>
        <v>9.8021658551500929E-3</v>
      </c>
      <c r="HK124" s="27">
        <f t="shared" si="57"/>
        <v>1.4396886245371132E-2</v>
      </c>
      <c r="HL124" s="27">
        <f t="shared" si="57"/>
        <v>1.8429723288753485E-2</v>
      </c>
      <c r="HM124" s="27">
        <f t="shared" si="57"/>
        <v>2.4501716578453767E-2</v>
      </c>
      <c r="HN124" s="27">
        <f t="shared" si="57"/>
        <v>3.8594158189504811E-2</v>
      </c>
      <c r="HO124" s="27">
        <f t="shared" si="57"/>
        <v>3.5964588314065786E-2</v>
      </c>
      <c r="HP124" s="27">
        <f t="shared" si="57"/>
        <v>1.2163280075033183E-2</v>
      </c>
      <c r="HQ124" s="27">
        <f t="shared" si="57"/>
        <v>1.012127294550001E-2</v>
      </c>
      <c r="HR124" s="27">
        <f t="shared" si="57"/>
        <v>2.0330647667737827E-2</v>
      </c>
      <c r="HS124" s="27">
        <f t="shared" si="64"/>
        <v>9.0812118078371206E-3</v>
      </c>
      <c r="HT124" s="27">
        <f t="shared" si="64"/>
        <v>0.15051280469944528</v>
      </c>
      <c r="HU124" s="27">
        <f t="shared" si="64"/>
        <v>9.8101211788019105E-3</v>
      </c>
      <c r="HW124" s="27">
        <f t="shared" si="38"/>
        <v>4.4461581542892599E-2</v>
      </c>
      <c r="HX124" s="27">
        <f t="shared" si="39"/>
        <v>1.8521192383306101E-2</v>
      </c>
      <c r="HY124" s="27">
        <f t="shared" si="40"/>
        <v>2.4021204700401737E-2</v>
      </c>
      <c r="HZ124" s="27">
        <f t="shared" si="41"/>
        <v>2.6936883558842092E-2</v>
      </c>
      <c r="IA124" s="27">
        <f t="shared" si="42"/>
        <v>3.6044475258563337E-2</v>
      </c>
      <c r="IB124" s="27">
        <f t="shared" si="43"/>
        <v>4.9651384510797938E-2</v>
      </c>
      <c r="IC124" s="27">
        <f t="shared" si="44"/>
        <v>4.6437476431121741E-2</v>
      </c>
      <c r="ID124" s="27">
        <f t="shared" si="45"/>
        <v>2.0170367348427528E-2</v>
      </c>
      <c r="IE124" s="27">
        <f t="shared" si="46"/>
        <v>1.4161685105343614E-2</v>
      </c>
      <c r="IF124" s="27">
        <f t="shared" si="47"/>
        <v>2.7405103136680556E-2</v>
      </c>
      <c r="IG124" s="27">
        <f t="shared" si="48"/>
        <v>1.0939227743720595E-2</v>
      </c>
      <c r="IH124" s="27"/>
      <c r="II124" s="27"/>
      <c r="IK124" s="27">
        <f t="shared" si="67"/>
        <v>2.8599231028673578E-3</v>
      </c>
      <c r="IL124" s="27">
        <f t="shared" si="67"/>
        <v>3.7326104190528418E-3</v>
      </c>
      <c r="IM124" s="27">
        <f t="shared" si="67"/>
        <v>1.3013134403100011E-2</v>
      </c>
      <c r="IN124" s="27">
        <f t="shared" si="67"/>
        <v>0.18955807102528843</v>
      </c>
      <c r="IO124" s="27">
        <f t="shared" si="67"/>
        <v>6.8076584728047798E-2</v>
      </c>
      <c r="IP124" s="27">
        <f t="shared" si="67"/>
        <v>4.4863264386413226E-3</v>
      </c>
      <c r="IQ124" s="27">
        <f t="shared" si="67"/>
        <v>3.0573877205957955E-2</v>
      </c>
      <c r="IR124" s="27">
        <f t="shared" si="66"/>
        <v>5.6414703871080574E-3</v>
      </c>
      <c r="IS124" s="27">
        <f t="shared" si="58"/>
        <v>5.8452176197421749E-3</v>
      </c>
      <c r="IT124" s="27">
        <f t="shared" si="58"/>
        <v>1.5006826187608225E-2</v>
      </c>
      <c r="IU124" s="27">
        <f t="shared" si="58"/>
        <v>7.4580208667393816E-2</v>
      </c>
      <c r="IV124" s="27">
        <f t="shared" si="58"/>
        <v>0.1251273605966558</v>
      </c>
      <c r="IW124" s="27">
        <f t="shared" si="58"/>
        <v>1.516115954596951E-2</v>
      </c>
    </row>
    <row r="125" spans="1:257">
      <c r="A125" s="21">
        <v>123</v>
      </c>
      <c r="B125" s="19" t="s">
        <v>173</v>
      </c>
      <c r="C125" s="19">
        <v>13</v>
      </c>
      <c r="D125" s="19">
        <v>2</v>
      </c>
      <c r="E125" s="19">
        <v>7</v>
      </c>
      <c r="G125" s="23">
        <v>41219</v>
      </c>
      <c r="H125" s="24">
        <v>3.5474537037037041E-2</v>
      </c>
      <c r="J125" s="25">
        <v>32.930999999999997</v>
      </c>
      <c r="K125" s="25">
        <v>-44.383000000000003</v>
      </c>
      <c r="L125" s="25">
        <v>10.452999999999999</v>
      </c>
      <c r="M125" s="26"/>
      <c r="O125" s="26">
        <v>42.264801040000002</v>
      </c>
      <c r="P125" s="26">
        <v>9.2507961599999984</v>
      </c>
      <c r="Q125" s="26">
        <v>0.94269684999999992</v>
      </c>
      <c r="R125" s="26">
        <v>2.7769640000000002E-2</v>
      </c>
      <c r="S125" s="26">
        <v>0.28539534</v>
      </c>
      <c r="T125" s="26">
        <v>33.317777</v>
      </c>
      <c r="U125" s="26">
        <v>1.0187804699999998</v>
      </c>
      <c r="V125" s="26">
        <v>6.0626351200000004</v>
      </c>
      <c r="W125" s="26">
        <v>2.2848935999999997</v>
      </c>
      <c r="X125" s="26">
        <v>1.78606025</v>
      </c>
      <c r="Y125" s="26">
        <v>5.5412059999999999E-2</v>
      </c>
      <c r="Z125" s="26">
        <v>0.51200000000000001</v>
      </c>
      <c r="AA125" s="26">
        <v>0.496</v>
      </c>
      <c r="AB125" s="26">
        <f t="shared" si="49"/>
        <v>98.305017529999986</v>
      </c>
      <c r="AC125" s="26">
        <f t="shared" si="50"/>
        <v>0.21558901802257033</v>
      </c>
      <c r="AD125" s="26">
        <f t="shared" si="36"/>
        <v>0.11191799893944693</v>
      </c>
      <c r="AE125" s="26">
        <f t="shared" si="37"/>
        <v>97.97751051303797</v>
      </c>
      <c r="AG125" s="25">
        <v>73.406999999999996</v>
      </c>
      <c r="AH125" s="25">
        <v>21.13</v>
      </c>
      <c r="AI125" s="25">
        <v>0.90600000000000003</v>
      </c>
      <c r="AJ125" s="25">
        <v>4.58E-2</v>
      </c>
      <c r="AK125" s="25">
        <v>0.3387</v>
      </c>
      <c r="AL125" s="25">
        <v>44.591000000000001</v>
      </c>
      <c r="AM125" s="25">
        <v>3.0017</v>
      </c>
      <c r="AN125" s="25">
        <v>8.0169999999999995</v>
      </c>
      <c r="AO125" s="25">
        <v>9.5980000000000008</v>
      </c>
      <c r="AP125" s="25">
        <v>11.048</v>
      </c>
      <c r="AQ125" s="25">
        <v>0.38340000000000002</v>
      </c>
      <c r="AR125" s="25">
        <v>6.1955999999999998</v>
      </c>
      <c r="AS125" s="25">
        <v>25.553799999999999</v>
      </c>
      <c r="AU125" s="26">
        <v>39.587699999999998</v>
      </c>
      <c r="AV125" s="26">
        <v>7.7442000000000002</v>
      </c>
      <c r="AW125" s="26">
        <v>0.89470000000000005</v>
      </c>
      <c r="AX125" s="26">
        <v>2.7699999999999999E-2</v>
      </c>
      <c r="AY125" s="26">
        <v>0.27910000000000001</v>
      </c>
      <c r="AZ125" s="26">
        <v>31.441099999999999</v>
      </c>
      <c r="BA125" s="26">
        <v>0.99150000000000005</v>
      </c>
      <c r="BB125" s="26">
        <v>4.5929000000000002</v>
      </c>
      <c r="BC125" s="26">
        <v>2.3569</v>
      </c>
      <c r="BD125" s="26">
        <v>1.2892999999999999</v>
      </c>
      <c r="BE125" s="26">
        <v>5.7200000000000001E-2</v>
      </c>
      <c r="BF125" s="26">
        <v>0.55879999999999996</v>
      </c>
      <c r="BG125" s="26">
        <v>0.5111</v>
      </c>
      <c r="BI125" s="27">
        <f t="shared" si="61"/>
        <v>1.0676245662162744</v>
      </c>
      <c r="BJ125" s="27">
        <f t="shared" si="61"/>
        <v>1.1945450995583788</v>
      </c>
      <c r="BK125" s="27">
        <f t="shared" si="61"/>
        <v>1.0536457471778249</v>
      </c>
      <c r="BL125" s="27">
        <f t="shared" si="61"/>
        <v>1.0025140794223828</v>
      </c>
      <c r="BM125" s="27">
        <f t="shared" si="61"/>
        <v>1.0225558581153709</v>
      </c>
      <c r="BN125" s="27">
        <f t="shared" si="61"/>
        <v>1.0596886559312493</v>
      </c>
      <c r="BO125" s="27">
        <f t="shared" si="68"/>
        <v>1.0275143419062025</v>
      </c>
      <c r="BP125" s="27">
        <f t="shared" si="68"/>
        <v>1.320001550218816</v>
      </c>
      <c r="BQ125" s="27">
        <f t="shared" si="68"/>
        <v>0.9694486825915396</v>
      </c>
      <c r="BR125" s="27">
        <f t="shared" si="51"/>
        <v>1.3852945396726908</v>
      </c>
      <c r="BS125" s="27">
        <f t="shared" si="51"/>
        <v>0.96874230769230762</v>
      </c>
      <c r="BT125" s="27">
        <f t="shared" si="51"/>
        <v>0.91624910522548331</v>
      </c>
      <c r="BU125" s="27">
        <f t="shared" si="51"/>
        <v>0.97045587947564071</v>
      </c>
      <c r="BW125" s="19">
        <v>411595.2</v>
      </c>
      <c r="BX125" s="19">
        <v>81651.7</v>
      </c>
      <c r="BY125" s="19">
        <v>17251.599999999999</v>
      </c>
      <c r="BZ125" s="19">
        <v>83.1</v>
      </c>
      <c r="CA125" s="19">
        <v>515.1</v>
      </c>
      <c r="CB125" s="19">
        <v>56158.2</v>
      </c>
      <c r="CC125" s="19">
        <v>1465.6</v>
      </c>
      <c r="CD125" s="19">
        <v>35968.800000000003</v>
      </c>
      <c r="CE125" s="19">
        <v>54519.8</v>
      </c>
      <c r="CF125" s="19">
        <v>5533.4</v>
      </c>
      <c r="CG125" s="19">
        <v>1136.5999999999999</v>
      </c>
      <c r="CH125" s="19">
        <v>192.8</v>
      </c>
      <c r="CI125" s="19">
        <v>9009.6</v>
      </c>
      <c r="CK125" s="19">
        <f t="shared" si="55"/>
        <v>414915.72857142857</v>
      </c>
      <c r="CL125" s="19">
        <f t="shared" si="55"/>
        <v>82919.639215686271</v>
      </c>
      <c r="CM125" s="19">
        <f t="shared" si="55"/>
        <v>23634.8914893617</v>
      </c>
      <c r="CN125" s="19">
        <f t="shared" si="55"/>
        <v>403.80000000000007</v>
      </c>
      <c r="CO125" s="19">
        <f t="shared" si="55"/>
        <v>726.25531914893622</v>
      </c>
      <c r="CP125" s="19">
        <f t="shared" si="55"/>
        <v>56508.275438596487</v>
      </c>
      <c r="CQ125" s="19">
        <f t="shared" si="55"/>
        <v>1718.1499999999999</v>
      </c>
      <c r="CR125" s="19">
        <f t="shared" si="55"/>
        <v>36653.4</v>
      </c>
      <c r="CS125" s="19">
        <f t="shared" si="55"/>
        <v>58341.65</v>
      </c>
      <c r="CT125" s="19">
        <f t="shared" si="55"/>
        <v>5862.4</v>
      </c>
      <c r="CU125" s="19">
        <f t="shared" si="62"/>
        <v>2913.6761904761902</v>
      </c>
      <c r="CV125" s="19">
        <f t="shared" si="62"/>
        <v>331.28888888888889</v>
      </c>
      <c r="CW125" s="19">
        <f t="shared" si="62"/>
        <v>10046.5</v>
      </c>
      <c r="CY125" s="19">
        <v>3841.8</v>
      </c>
      <c r="CZ125" s="19">
        <v>1452.3</v>
      </c>
      <c r="DA125" s="19">
        <v>6663.3</v>
      </c>
      <c r="DB125" s="19">
        <v>355.6</v>
      </c>
      <c r="DC125" s="19">
        <v>212.7</v>
      </c>
      <c r="DD125" s="19">
        <v>385.5</v>
      </c>
      <c r="DE125" s="19">
        <v>275.8</v>
      </c>
      <c r="DF125" s="19">
        <v>781</v>
      </c>
      <c r="DG125" s="19">
        <v>4084.4</v>
      </c>
      <c r="DH125" s="19">
        <v>355.6</v>
      </c>
      <c r="DI125" s="19">
        <v>1871.1</v>
      </c>
      <c r="DJ125" s="19">
        <v>149.6</v>
      </c>
      <c r="DK125" s="19">
        <v>1110</v>
      </c>
      <c r="DM125" s="19">
        <v>2625.5</v>
      </c>
      <c r="DN125" s="19">
        <v>1043.5</v>
      </c>
      <c r="DO125" s="19">
        <v>6065.1</v>
      </c>
      <c r="DP125" s="19">
        <v>285.8</v>
      </c>
      <c r="DQ125" s="19">
        <v>209.4</v>
      </c>
      <c r="DR125" s="19">
        <v>322.39999999999998</v>
      </c>
      <c r="DS125" s="19">
        <v>229.3</v>
      </c>
      <c r="DT125" s="19">
        <v>588.20000000000005</v>
      </c>
      <c r="DU125" s="19">
        <v>3559.3</v>
      </c>
      <c r="DV125" s="19">
        <v>302.39999999999998</v>
      </c>
      <c r="DW125" s="19">
        <v>1691.6</v>
      </c>
      <c r="DX125" s="19">
        <v>129.6</v>
      </c>
      <c r="DY125" s="19">
        <v>963.8</v>
      </c>
      <c r="EA125" s="19">
        <f t="shared" si="56"/>
        <v>3320.5285714285715</v>
      </c>
      <c r="EB125" s="19">
        <f t="shared" si="56"/>
        <v>1267.9392156862746</v>
      </c>
      <c r="EC125" s="19">
        <f t="shared" si="56"/>
        <v>6383.2914893617026</v>
      </c>
      <c r="ED125" s="19">
        <f t="shared" si="56"/>
        <v>320.70000000000005</v>
      </c>
      <c r="EE125" s="19">
        <f t="shared" si="56"/>
        <v>211.15531914893617</v>
      </c>
      <c r="EF125" s="19">
        <f t="shared" si="56"/>
        <v>350.07543859649121</v>
      </c>
      <c r="EG125" s="19">
        <f t="shared" si="56"/>
        <v>252.55</v>
      </c>
      <c r="EH125" s="19">
        <f t="shared" si="56"/>
        <v>684.6</v>
      </c>
      <c r="EI125" s="19">
        <f t="shared" si="56"/>
        <v>3821.8500000000004</v>
      </c>
      <c r="EJ125" s="19">
        <f t="shared" si="56"/>
        <v>329</v>
      </c>
      <c r="EK125" s="19">
        <f t="shared" si="63"/>
        <v>1777.0761904761903</v>
      </c>
      <c r="EL125" s="19">
        <f t="shared" si="63"/>
        <v>138.48888888888888</v>
      </c>
      <c r="EM125" s="19">
        <f t="shared" si="63"/>
        <v>1036.9000000000001</v>
      </c>
      <c r="EO125" s="26">
        <v>30.09</v>
      </c>
      <c r="EQ125" s="19">
        <v>10</v>
      </c>
      <c r="ER125" s="19">
        <v>30</v>
      </c>
      <c r="ES125" s="19">
        <v>20</v>
      </c>
      <c r="ET125" s="19">
        <v>50</v>
      </c>
      <c r="EU125" s="19">
        <v>30</v>
      </c>
      <c r="EV125" s="19">
        <v>30</v>
      </c>
      <c r="EW125" s="19">
        <v>30</v>
      </c>
      <c r="EX125" s="19">
        <v>30</v>
      </c>
      <c r="EY125" s="19">
        <v>20</v>
      </c>
      <c r="EZ125" s="19">
        <v>30</v>
      </c>
      <c r="FA125" s="19">
        <v>20</v>
      </c>
      <c r="FB125" s="19">
        <v>30</v>
      </c>
      <c r="FC125" s="19">
        <v>20</v>
      </c>
      <c r="FE125" s="25">
        <v>2.1</v>
      </c>
      <c r="FF125" s="25">
        <v>2.2999999999999998</v>
      </c>
      <c r="FG125" s="25">
        <v>2.2000000000000002</v>
      </c>
      <c r="FH125" s="25">
        <v>2.8</v>
      </c>
      <c r="FI125" s="25">
        <v>2.2000000000000002</v>
      </c>
      <c r="FJ125" s="25">
        <v>3.2</v>
      </c>
      <c r="FK125" s="25">
        <v>2.5</v>
      </c>
      <c r="FL125" s="25">
        <v>2.8</v>
      </c>
      <c r="FM125" s="25">
        <v>2.2000000000000002</v>
      </c>
      <c r="FN125" s="25">
        <v>2.8</v>
      </c>
      <c r="FO125" s="25">
        <v>2.2000000000000002</v>
      </c>
      <c r="FP125" s="25">
        <v>3.5</v>
      </c>
      <c r="FQ125" s="25">
        <v>2.2000000000000002</v>
      </c>
      <c r="FR125" s="25"/>
      <c r="FS125" s="25">
        <v>2.8</v>
      </c>
      <c r="FT125" s="25">
        <v>2.8</v>
      </c>
      <c r="FU125" s="25">
        <v>2.5</v>
      </c>
      <c r="FV125" s="25">
        <v>2.8</v>
      </c>
      <c r="FW125" s="25">
        <v>2.5</v>
      </c>
      <c r="FX125" s="25">
        <v>2.5</v>
      </c>
      <c r="FY125" s="25">
        <v>2.5</v>
      </c>
      <c r="FZ125" s="25">
        <v>2.8</v>
      </c>
      <c r="GA125" s="25">
        <v>2.2000000000000002</v>
      </c>
      <c r="GB125" s="25">
        <v>2.8</v>
      </c>
      <c r="GC125" s="25">
        <v>2</v>
      </c>
      <c r="GD125" s="25">
        <v>2.8</v>
      </c>
      <c r="GE125" s="25">
        <v>2.2000000000000002</v>
      </c>
      <c r="GG125" s="28">
        <v>560706</v>
      </c>
      <c r="GH125" s="28">
        <v>386426.8</v>
      </c>
      <c r="GI125" s="28">
        <v>1904278.9</v>
      </c>
      <c r="GJ125" s="28">
        <v>136666</v>
      </c>
      <c r="GK125" s="28">
        <v>151055.4</v>
      </c>
      <c r="GL125" s="28">
        <v>125939.4</v>
      </c>
      <c r="GM125" s="28">
        <v>48865.4</v>
      </c>
      <c r="GN125" s="28">
        <v>448639.5</v>
      </c>
      <c r="GO125" s="28">
        <v>568018.30000000005</v>
      </c>
      <c r="GP125" s="28">
        <v>50075.9</v>
      </c>
      <c r="GQ125" s="28">
        <v>296729</v>
      </c>
      <c r="GR125" s="28">
        <v>3095.5</v>
      </c>
      <c r="GS125" s="28">
        <v>35263.800000000003</v>
      </c>
      <c r="GU125" s="26">
        <v>25.21</v>
      </c>
      <c r="GV125" s="26">
        <v>19.399999999999999</v>
      </c>
      <c r="GW125" s="26">
        <v>59.19</v>
      </c>
      <c r="GX125" s="26">
        <v>41.39</v>
      </c>
      <c r="GY125" s="26">
        <v>56.02</v>
      </c>
      <c r="GZ125" s="26">
        <v>54.81</v>
      </c>
      <c r="HA125" s="26">
        <v>25.58</v>
      </c>
      <c r="HB125" s="26">
        <v>34.549999999999997</v>
      </c>
      <c r="HC125" s="26">
        <v>17.55</v>
      </c>
      <c r="HD125" s="26">
        <v>8.66</v>
      </c>
      <c r="HE125" s="26">
        <v>12.39</v>
      </c>
      <c r="HF125" s="26">
        <v>9.02</v>
      </c>
      <c r="HG125" s="26">
        <v>2</v>
      </c>
      <c r="HI125" s="27">
        <f t="shared" si="57"/>
        <v>2.1393654119192824E-2</v>
      </c>
      <c r="HJ125" s="27">
        <f t="shared" si="57"/>
        <v>9.5356607280571003E-3</v>
      </c>
      <c r="HK125" s="27">
        <f t="shared" si="57"/>
        <v>1.4310173602816481E-2</v>
      </c>
      <c r="HL125" s="27">
        <f t="shared" si="57"/>
        <v>1.8806806664965297E-2</v>
      </c>
      <c r="HM125" s="27">
        <f t="shared" si="57"/>
        <v>2.4607043369114893E-2</v>
      </c>
      <c r="HN125" s="27">
        <f t="shared" si="57"/>
        <v>3.8532023766029058E-2</v>
      </c>
      <c r="HO125" s="27">
        <f t="shared" si="57"/>
        <v>3.8170266500539014E-2</v>
      </c>
      <c r="HP125" s="27">
        <f t="shared" si="57"/>
        <v>1.1877033016161198E-2</v>
      </c>
      <c r="HQ125" s="27">
        <f t="shared" si="57"/>
        <v>1.0127134959806766E-2</v>
      </c>
      <c r="HR125" s="27">
        <f t="shared" si="57"/>
        <v>1.9404110146797781E-2</v>
      </c>
      <c r="HS125" s="27">
        <f t="shared" si="64"/>
        <v>9.3257284497141272E-3</v>
      </c>
      <c r="HT125" s="27">
        <f t="shared" si="64"/>
        <v>0.14030116895962222</v>
      </c>
      <c r="HU125" s="27">
        <f t="shared" si="64"/>
        <v>9.6929345348181154E-3</v>
      </c>
      <c r="HW125" s="27">
        <f t="shared" si="38"/>
        <v>4.5767444257189205E-2</v>
      </c>
      <c r="HX125" s="27">
        <f t="shared" si="39"/>
        <v>1.8017630945663891E-2</v>
      </c>
      <c r="HY125" s="27">
        <f t="shared" si="40"/>
        <v>2.3876524656299299E-2</v>
      </c>
      <c r="HZ125" s="27">
        <f t="shared" si="41"/>
        <v>2.7488028621513279E-2</v>
      </c>
      <c r="IA125" s="27">
        <f t="shared" si="42"/>
        <v>3.6199421500304925E-2</v>
      </c>
      <c r="IB125" s="27">
        <f t="shared" si="43"/>
        <v>4.9571448574996381E-2</v>
      </c>
      <c r="IC125" s="27">
        <f t="shared" si="44"/>
        <v>4.9285448105495969E-2</v>
      </c>
      <c r="ID125" s="27">
        <f t="shared" si="45"/>
        <v>1.9695683850700117E-2</v>
      </c>
      <c r="IE125" s="27">
        <f t="shared" si="46"/>
        <v>1.4169887235761628E-2</v>
      </c>
      <c r="IF125" s="27">
        <f t="shared" si="47"/>
        <v>2.6156158354579004E-2</v>
      </c>
      <c r="IG125" s="27">
        <f t="shared" si="48"/>
        <v>1.1233772490525637E-2</v>
      </c>
      <c r="IH125" s="27"/>
      <c r="II125" s="27"/>
      <c r="IK125" s="27">
        <f t="shared" si="67"/>
        <v>2.8643721627341114E-3</v>
      </c>
      <c r="IL125" s="27">
        <f t="shared" si="67"/>
        <v>3.7401330884989301E-3</v>
      </c>
      <c r="IM125" s="27">
        <f t="shared" si="67"/>
        <v>1.2946033564310625E-2</v>
      </c>
      <c r="IN125" s="27">
        <f t="shared" si="67"/>
        <v>0.26407182999615242</v>
      </c>
      <c r="IO125" s="27">
        <f t="shared" si="67"/>
        <v>6.2560709846621945E-2</v>
      </c>
      <c r="IP125" s="27">
        <f t="shared" si="67"/>
        <v>4.4690192893652222E-3</v>
      </c>
      <c r="IQ125" s="27">
        <f t="shared" si="67"/>
        <v>3.1880350004871064E-2</v>
      </c>
      <c r="IR125" s="27">
        <f t="shared" si="66"/>
        <v>5.6542870888528305E-3</v>
      </c>
      <c r="IS125" s="27">
        <f t="shared" si="58"/>
        <v>5.8950485151187124E-3</v>
      </c>
      <c r="IT125" s="27">
        <f t="shared" si="58"/>
        <v>1.496685821307636E-2</v>
      </c>
      <c r="IU125" s="27">
        <f t="shared" si="58"/>
        <v>7.7676117573341641E-2</v>
      </c>
      <c r="IV125" s="27">
        <f t="shared" si="58"/>
        <v>0.11832253995171971</v>
      </c>
      <c r="IW125" s="27">
        <f t="shared" si="58"/>
        <v>1.5062771983633719E-2</v>
      </c>
    </row>
    <row r="126" spans="1:257">
      <c r="A126" s="21">
        <v>124</v>
      </c>
      <c r="B126" s="19" t="s">
        <v>173</v>
      </c>
      <c r="C126" s="19">
        <v>13</v>
      </c>
      <c r="D126" s="19">
        <v>2</v>
      </c>
      <c r="E126" s="19">
        <v>8</v>
      </c>
      <c r="G126" s="23">
        <v>41219</v>
      </c>
      <c r="H126" s="24">
        <v>3.8506944444444448E-2</v>
      </c>
      <c r="J126" s="25">
        <v>32.921999999999997</v>
      </c>
      <c r="K126" s="25">
        <v>-44.375</v>
      </c>
      <c r="L126" s="25">
        <v>10.452999999999999</v>
      </c>
      <c r="M126" s="26"/>
      <c r="O126" s="26">
        <v>42.666996959999999</v>
      </c>
      <c r="P126" s="26">
        <v>8.9333668800000012</v>
      </c>
      <c r="Q126" s="26">
        <v>0.90432157999999996</v>
      </c>
      <c r="R126" s="26">
        <v>5.5539280000000003E-2</v>
      </c>
      <c r="S126" s="26">
        <v>0.24861759</v>
      </c>
      <c r="T126" s="26">
        <v>33.063050000000004</v>
      </c>
      <c r="U126" s="26">
        <v>1.02394539</v>
      </c>
      <c r="V126" s="26">
        <v>6.1571565100000001</v>
      </c>
      <c r="W126" s="26">
        <v>2.3226719999999998</v>
      </c>
      <c r="X126" s="26">
        <v>1.72809754</v>
      </c>
      <c r="Y126" s="26">
        <v>5.3002840000000002E-2</v>
      </c>
      <c r="Z126" s="26">
        <v>0.48700000000000004</v>
      </c>
      <c r="AA126" s="26">
        <v>0.49500000000000005</v>
      </c>
      <c r="AB126" s="26">
        <f t="shared" si="49"/>
        <v>98.138766569999987</v>
      </c>
      <c r="AC126" s="26">
        <f t="shared" si="50"/>
        <v>0.20506221050193701</v>
      </c>
      <c r="AD126" s="26">
        <f t="shared" si="36"/>
        <v>0.11169235781255289</v>
      </c>
      <c r="AE126" s="26">
        <f t="shared" si="37"/>
        <v>97.822012001685493</v>
      </c>
      <c r="AG126" s="25">
        <v>74.207999999999998</v>
      </c>
      <c r="AH126" s="25">
        <v>20.413</v>
      </c>
      <c r="AI126" s="25">
        <v>0.86919999999999997</v>
      </c>
      <c r="AJ126" s="25">
        <v>9.06E-2</v>
      </c>
      <c r="AK126" s="25">
        <v>0.29470000000000002</v>
      </c>
      <c r="AL126" s="25">
        <v>44.223999999999997</v>
      </c>
      <c r="AM126" s="25">
        <v>3.0165999999999999</v>
      </c>
      <c r="AN126" s="25">
        <v>8.1530000000000005</v>
      </c>
      <c r="AO126" s="25">
        <v>9.7530000000000001</v>
      </c>
      <c r="AP126" s="25">
        <v>10.7</v>
      </c>
      <c r="AQ126" s="25">
        <v>0.37069999999999997</v>
      </c>
      <c r="AR126" s="25">
        <v>5.8715000000000002</v>
      </c>
      <c r="AS126" s="25">
        <v>25.526499999999999</v>
      </c>
      <c r="AU126" s="26">
        <v>40.0197</v>
      </c>
      <c r="AV126" s="26">
        <v>7.4813999999999998</v>
      </c>
      <c r="AW126" s="26">
        <v>0.85829999999999995</v>
      </c>
      <c r="AX126" s="26">
        <v>5.4800000000000001E-2</v>
      </c>
      <c r="AY126" s="26">
        <v>0.2429</v>
      </c>
      <c r="AZ126" s="26">
        <v>31.182300000000001</v>
      </c>
      <c r="BA126" s="26">
        <v>0.99639999999999995</v>
      </c>
      <c r="BB126" s="26">
        <v>4.6707999999999998</v>
      </c>
      <c r="BC126" s="26">
        <v>2.3948999999999998</v>
      </c>
      <c r="BD126" s="26">
        <v>1.2486999999999999</v>
      </c>
      <c r="BE126" s="26">
        <v>5.5300000000000002E-2</v>
      </c>
      <c r="BF126" s="26">
        <v>0.52959999999999996</v>
      </c>
      <c r="BG126" s="26">
        <v>0.51049999999999995</v>
      </c>
      <c r="BI126" s="27">
        <f t="shared" si="61"/>
        <v>1.0661498452012383</v>
      </c>
      <c r="BJ126" s="27">
        <f t="shared" si="61"/>
        <v>1.1940768946988534</v>
      </c>
      <c r="BK126" s="27">
        <f t="shared" si="61"/>
        <v>1.0536194570662938</v>
      </c>
      <c r="BL126" s="27">
        <f t="shared" si="61"/>
        <v>1.0134905109489052</v>
      </c>
      <c r="BM126" s="27">
        <f t="shared" si="61"/>
        <v>1.0235388637299301</v>
      </c>
      <c r="BN126" s="27">
        <f t="shared" si="61"/>
        <v>1.0603146656917546</v>
      </c>
      <c r="BO126" s="27">
        <f t="shared" si="68"/>
        <v>1.0276449116820554</v>
      </c>
      <c r="BP126" s="27">
        <f t="shared" si="68"/>
        <v>1.3182231116725187</v>
      </c>
      <c r="BQ126" s="27">
        <f t="shared" si="68"/>
        <v>0.96984091193786803</v>
      </c>
      <c r="BR126" s="27">
        <f t="shared" si="51"/>
        <v>1.3839173059982384</v>
      </c>
      <c r="BS126" s="27">
        <f t="shared" si="51"/>
        <v>0.95846003616636533</v>
      </c>
      <c r="BT126" s="27">
        <f t="shared" si="51"/>
        <v>0.91956193353474336</v>
      </c>
      <c r="BU126" s="27">
        <f t="shared" si="51"/>
        <v>0.96963761018609229</v>
      </c>
      <c r="BW126" s="19">
        <v>416086.4</v>
      </c>
      <c r="BX126" s="19">
        <v>78880.399999999994</v>
      </c>
      <c r="BY126" s="19">
        <v>16551.5</v>
      </c>
      <c r="BZ126" s="19">
        <v>142.9</v>
      </c>
      <c r="CA126" s="19">
        <v>448.5</v>
      </c>
      <c r="CB126" s="19">
        <v>55694.400000000001</v>
      </c>
      <c r="CC126" s="19">
        <v>1475.1</v>
      </c>
      <c r="CD126" s="19">
        <v>36574.800000000003</v>
      </c>
      <c r="CE126" s="19">
        <v>55398.7</v>
      </c>
      <c r="CF126" s="19">
        <v>5358.8</v>
      </c>
      <c r="CG126" s="19">
        <v>1099.7</v>
      </c>
      <c r="CH126" s="19">
        <v>182.7</v>
      </c>
      <c r="CI126" s="19">
        <v>9003.2999999999993</v>
      </c>
      <c r="CK126" s="19">
        <f t="shared" si="55"/>
        <v>419346.98571428575</v>
      </c>
      <c r="CL126" s="19">
        <f t="shared" si="55"/>
        <v>80239.166666666657</v>
      </c>
      <c r="CM126" s="19">
        <f t="shared" si="55"/>
        <v>22928.078723404255</v>
      </c>
      <c r="CN126" s="19">
        <f t="shared" si="55"/>
        <v>455.19999999999993</v>
      </c>
      <c r="CO126" s="19">
        <f t="shared" si="55"/>
        <v>663.968085106383</v>
      </c>
      <c r="CP126" s="19">
        <f t="shared" si="55"/>
        <v>56059.933333333334</v>
      </c>
      <c r="CQ126" s="19">
        <f t="shared" si="55"/>
        <v>1694.35</v>
      </c>
      <c r="CR126" s="19">
        <f t="shared" si="55"/>
        <v>37255.850000000006</v>
      </c>
      <c r="CS126" s="19">
        <f t="shared" si="55"/>
        <v>59348.85</v>
      </c>
      <c r="CT126" s="19">
        <f t="shared" si="55"/>
        <v>5720.95</v>
      </c>
      <c r="CU126" s="19">
        <f t="shared" si="62"/>
        <v>2890.2809523809524</v>
      </c>
      <c r="CV126" s="19">
        <f t="shared" si="62"/>
        <v>322.61111111111109</v>
      </c>
      <c r="CW126" s="19">
        <f t="shared" si="62"/>
        <v>10086.349999999999</v>
      </c>
      <c r="CY126" s="19">
        <v>3727.6</v>
      </c>
      <c r="CZ126" s="19">
        <v>1588</v>
      </c>
      <c r="DA126" s="19">
        <v>6784</v>
      </c>
      <c r="DB126" s="19">
        <v>332.2</v>
      </c>
      <c r="DC126" s="19">
        <v>232.6</v>
      </c>
      <c r="DD126" s="19">
        <v>395.4</v>
      </c>
      <c r="DE126" s="19">
        <v>229.2</v>
      </c>
      <c r="DF126" s="19">
        <v>837.2</v>
      </c>
      <c r="DG126" s="19">
        <v>4036.5</v>
      </c>
      <c r="DH126" s="19">
        <v>415.3</v>
      </c>
      <c r="DI126" s="19">
        <v>1830.6</v>
      </c>
      <c r="DJ126" s="19">
        <v>152.80000000000001</v>
      </c>
      <c r="DK126" s="19">
        <v>1136.2</v>
      </c>
      <c r="DM126" s="19">
        <v>2637.9</v>
      </c>
      <c r="DN126" s="19">
        <v>1079.7</v>
      </c>
      <c r="DO126" s="19">
        <v>5913.6</v>
      </c>
      <c r="DP126" s="19">
        <v>292.39999999999998</v>
      </c>
      <c r="DQ126" s="19">
        <v>196</v>
      </c>
      <c r="DR126" s="19">
        <v>342.2</v>
      </c>
      <c r="DS126" s="19">
        <v>209.3</v>
      </c>
      <c r="DT126" s="19">
        <v>524.9</v>
      </c>
      <c r="DU126" s="19">
        <v>3863.8</v>
      </c>
      <c r="DV126" s="19">
        <v>309</v>
      </c>
      <c r="DW126" s="19">
        <v>1754.2</v>
      </c>
      <c r="DX126" s="19">
        <v>129.6</v>
      </c>
      <c r="DY126" s="19">
        <v>1029.9000000000001</v>
      </c>
      <c r="EA126" s="19">
        <f t="shared" si="56"/>
        <v>3260.5857142857144</v>
      </c>
      <c r="EB126" s="19">
        <f t="shared" si="56"/>
        <v>1358.7666666666667</v>
      </c>
      <c r="EC126" s="19">
        <f t="shared" si="56"/>
        <v>6376.5787234042555</v>
      </c>
      <c r="ED126" s="19">
        <f t="shared" si="56"/>
        <v>312.29999999999995</v>
      </c>
      <c r="EE126" s="19">
        <f t="shared" si="56"/>
        <v>215.46808510638297</v>
      </c>
      <c r="EF126" s="19">
        <f t="shared" si="56"/>
        <v>365.5333333333333</v>
      </c>
      <c r="EG126" s="19">
        <f t="shared" si="56"/>
        <v>219.25</v>
      </c>
      <c r="EH126" s="19">
        <f t="shared" si="56"/>
        <v>681.05</v>
      </c>
      <c r="EI126" s="19">
        <f t="shared" si="56"/>
        <v>3950.15</v>
      </c>
      <c r="EJ126" s="19">
        <f t="shared" si="56"/>
        <v>362.15</v>
      </c>
      <c r="EK126" s="19">
        <f t="shared" si="63"/>
        <v>1790.5809523809523</v>
      </c>
      <c r="EL126" s="19">
        <f t="shared" si="63"/>
        <v>139.91111111111113</v>
      </c>
      <c r="EM126" s="19">
        <f t="shared" si="63"/>
        <v>1083.0500000000002</v>
      </c>
      <c r="EO126" s="26">
        <v>30.1</v>
      </c>
      <c r="EQ126" s="19">
        <v>10</v>
      </c>
      <c r="ER126" s="19">
        <v>30</v>
      </c>
      <c r="ES126" s="19">
        <v>20</v>
      </c>
      <c r="ET126" s="19">
        <v>50</v>
      </c>
      <c r="EU126" s="19">
        <v>30</v>
      </c>
      <c r="EV126" s="19">
        <v>30</v>
      </c>
      <c r="EW126" s="19">
        <v>30</v>
      </c>
      <c r="EX126" s="19">
        <v>30</v>
      </c>
      <c r="EY126" s="19">
        <v>20</v>
      </c>
      <c r="EZ126" s="19">
        <v>30</v>
      </c>
      <c r="FA126" s="19">
        <v>20</v>
      </c>
      <c r="FB126" s="19">
        <v>30</v>
      </c>
      <c r="FC126" s="19">
        <v>20</v>
      </c>
      <c r="FE126" s="25">
        <v>2.1</v>
      </c>
      <c r="FF126" s="25">
        <v>2.2999999999999998</v>
      </c>
      <c r="FG126" s="25">
        <v>2.2000000000000002</v>
      </c>
      <c r="FH126" s="25">
        <v>2.8</v>
      </c>
      <c r="FI126" s="25">
        <v>2.2000000000000002</v>
      </c>
      <c r="FJ126" s="25">
        <v>3.2</v>
      </c>
      <c r="FK126" s="25">
        <v>2.5</v>
      </c>
      <c r="FL126" s="25">
        <v>2.8</v>
      </c>
      <c r="FM126" s="25">
        <v>2.2000000000000002</v>
      </c>
      <c r="FN126" s="25">
        <v>2.8</v>
      </c>
      <c r="FO126" s="25">
        <v>2.2000000000000002</v>
      </c>
      <c r="FP126" s="25">
        <v>3.5</v>
      </c>
      <c r="FQ126" s="25">
        <v>2.2000000000000002</v>
      </c>
      <c r="FR126" s="25"/>
      <c r="FS126" s="25">
        <v>2.8</v>
      </c>
      <c r="FT126" s="25">
        <v>2.8</v>
      </c>
      <c r="FU126" s="25">
        <v>2.5</v>
      </c>
      <c r="FV126" s="25">
        <v>2.8</v>
      </c>
      <c r="FW126" s="25">
        <v>2.5</v>
      </c>
      <c r="FX126" s="25">
        <v>2.5</v>
      </c>
      <c r="FY126" s="25">
        <v>2.5</v>
      </c>
      <c r="FZ126" s="25">
        <v>2.8</v>
      </c>
      <c r="GA126" s="25">
        <v>2.2000000000000002</v>
      </c>
      <c r="GB126" s="25">
        <v>2.8</v>
      </c>
      <c r="GC126" s="25">
        <v>2</v>
      </c>
      <c r="GD126" s="25">
        <v>2.8</v>
      </c>
      <c r="GE126" s="25">
        <v>2.2000000000000002</v>
      </c>
      <c r="GG126" s="28">
        <v>560706</v>
      </c>
      <c r="GH126" s="28">
        <v>386426.8</v>
      </c>
      <c r="GI126" s="28">
        <v>1904278.9</v>
      </c>
      <c r="GJ126" s="28">
        <v>136666</v>
      </c>
      <c r="GK126" s="28">
        <v>151055.4</v>
      </c>
      <c r="GL126" s="28">
        <v>125939.4</v>
      </c>
      <c r="GM126" s="28">
        <v>48865.4</v>
      </c>
      <c r="GN126" s="28">
        <v>448639.5</v>
      </c>
      <c r="GO126" s="28">
        <v>568018.30000000005</v>
      </c>
      <c r="GP126" s="28">
        <v>50075.9</v>
      </c>
      <c r="GQ126" s="28">
        <v>296729</v>
      </c>
      <c r="GR126" s="28">
        <v>3095.5</v>
      </c>
      <c r="GS126" s="28">
        <v>35263.800000000003</v>
      </c>
      <c r="GU126" s="26">
        <v>25.21</v>
      </c>
      <c r="GV126" s="26">
        <v>19.399999999999999</v>
      </c>
      <c r="GW126" s="26">
        <v>59.19</v>
      </c>
      <c r="GX126" s="26">
        <v>41.39</v>
      </c>
      <c r="GY126" s="26">
        <v>56.02</v>
      </c>
      <c r="GZ126" s="26">
        <v>54.81</v>
      </c>
      <c r="HA126" s="26">
        <v>25.58</v>
      </c>
      <c r="HB126" s="26">
        <v>34.549999999999997</v>
      </c>
      <c r="HC126" s="26">
        <v>17.55</v>
      </c>
      <c r="HD126" s="26">
        <v>8.66</v>
      </c>
      <c r="HE126" s="26">
        <v>12.39</v>
      </c>
      <c r="HF126" s="26">
        <v>9.02</v>
      </c>
      <c r="HG126" s="26">
        <v>2</v>
      </c>
      <c r="HI126" s="27">
        <f t="shared" si="57"/>
        <v>2.1166873090058529E-2</v>
      </c>
      <c r="HJ126" s="27">
        <f t="shared" si="57"/>
        <v>9.8657840648493714E-3</v>
      </c>
      <c r="HK126" s="27">
        <f t="shared" si="57"/>
        <v>1.4299914359446749E-2</v>
      </c>
      <c r="HL126" s="27">
        <f t="shared" si="57"/>
        <v>1.8758954260751855E-2</v>
      </c>
      <c r="HM126" s="27">
        <f t="shared" si="57"/>
        <v>2.4876830100769715E-2</v>
      </c>
      <c r="HN126" s="27">
        <f t="shared" si="57"/>
        <v>3.9390257634231936E-2</v>
      </c>
      <c r="HO126" s="27">
        <f t="shared" si="57"/>
        <v>3.5563486971108837E-2</v>
      </c>
      <c r="HP126" s="27">
        <f t="shared" si="57"/>
        <v>1.1828273049083127E-2</v>
      </c>
      <c r="HQ126" s="27">
        <f t="shared" si="57"/>
        <v>1.0298170888926952E-2</v>
      </c>
      <c r="HR126" s="27">
        <f t="shared" si="57"/>
        <v>2.0334612037213456E-2</v>
      </c>
      <c r="HS126" s="27">
        <f t="shared" si="64"/>
        <v>9.2601987884524794E-3</v>
      </c>
      <c r="HT126" s="27">
        <f t="shared" si="64"/>
        <v>0.14150611057850868</v>
      </c>
      <c r="HU126" s="27">
        <f t="shared" si="64"/>
        <v>9.8962942243680761E-3</v>
      </c>
      <c r="HW126" s="27">
        <f t="shared" si="38"/>
        <v>4.5282291601562212E-2</v>
      </c>
      <c r="HX126" s="27">
        <f t="shared" si="39"/>
        <v>1.8641398990532888E-2</v>
      </c>
      <c r="HY126" s="27">
        <f t="shared" si="40"/>
        <v>2.3859407108736901E-2</v>
      </c>
      <c r="HZ126" s="27">
        <f t="shared" si="41"/>
        <v>2.7418087547514913E-2</v>
      </c>
      <c r="IA126" s="27">
        <f t="shared" si="42"/>
        <v>3.6596304761242329E-2</v>
      </c>
      <c r="IB126" s="27">
        <f t="shared" si="43"/>
        <v>5.0675566446439384E-2</v>
      </c>
      <c r="IC126" s="27">
        <f t="shared" si="44"/>
        <v>4.5919574377095727E-2</v>
      </c>
      <c r="ID126" s="27">
        <f t="shared" si="45"/>
        <v>1.9614825197294551E-2</v>
      </c>
      <c r="IE126" s="27">
        <f t="shared" si="46"/>
        <v>1.440920070778659E-2</v>
      </c>
      <c r="IF126" s="27">
        <f t="shared" si="47"/>
        <v>2.7410446987802619E-2</v>
      </c>
      <c r="IG126" s="27">
        <f t="shared" si="48"/>
        <v>1.1154835460569855E-2</v>
      </c>
      <c r="IH126" s="27"/>
      <c r="II126" s="27"/>
      <c r="IK126" s="27">
        <f t="shared" si="67"/>
        <v>2.8477500497413022E-3</v>
      </c>
      <c r="IL126" s="27">
        <f t="shared" si="67"/>
        <v>3.8108916415957052E-3</v>
      </c>
      <c r="IM126" s="27">
        <f t="shared" si="67"/>
        <v>1.3330078917696804E-2</v>
      </c>
      <c r="IN126" s="27">
        <f t="shared" si="67"/>
        <v>0.15802969915155241</v>
      </c>
      <c r="IO126" s="27">
        <f t="shared" si="67"/>
        <v>6.9581828848857927E-2</v>
      </c>
      <c r="IP126" s="27">
        <f t="shared" si="67"/>
        <v>4.4883030731658899E-3</v>
      </c>
      <c r="IQ126" s="27">
        <f t="shared" si="67"/>
        <v>3.12075908143877E-2</v>
      </c>
      <c r="IR126" s="27">
        <f t="shared" si="66"/>
        <v>5.6040897864827978E-3</v>
      </c>
      <c r="IS126" s="27">
        <f t="shared" si="66"/>
        <v>5.8532975966968277E-3</v>
      </c>
      <c r="IT126" s="27">
        <f t="shared" si="66"/>
        <v>1.5316200893142888E-2</v>
      </c>
      <c r="IU126" s="27">
        <f t="shared" si="66"/>
        <v>8.0184503364568394E-2</v>
      </c>
      <c r="IV126" s="27">
        <f t="shared" si="66"/>
        <v>0.12387506040812034</v>
      </c>
      <c r="IW126" s="27">
        <f t="shared" si="66"/>
        <v>1.5129164845463904E-2</v>
      </c>
    </row>
    <row r="127" spans="1:257">
      <c r="A127" s="21">
        <v>125</v>
      </c>
      <c r="B127" s="19" t="s">
        <v>173</v>
      </c>
      <c r="C127" s="19">
        <v>13</v>
      </c>
      <c r="D127" s="19">
        <v>2</v>
      </c>
      <c r="E127" s="19">
        <v>9</v>
      </c>
      <c r="G127" s="23">
        <v>41219</v>
      </c>
      <c r="H127" s="24">
        <v>4.1539351851851855E-2</v>
      </c>
      <c r="J127" s="25">
        <v>32.912999999999997</v>
      </c>
      <c r="K127" s="25">
        <v>-44.366999999999997</v>
      </c>
      <c r="L127" s="25">
        <v>10.452999999999999</v>
      </c>
      <c r="M127" s="26"/>
      <c r="O127" s="26">
        <v>42.356792659999996</v>
      </c>
      <c r="P127" s="26">
        <v>9.0486239400000006</v>
      </c>
      <c r="Q127" s="26">
        <v>0.94436533999999994</v>
      </c>
      <c r="R127" s="26">
        <v>4.6769920000000006E-2</v>
      </c>
      <c r="S127" s="26">
        <v>0.23243538</v>
      </c>
      <c r="T127" s="26">
        <v>33.218716499999999</v>
      </c>
      <c r="U127" s="26">
        <v>1.06655598</v>
      </c>
      <c r="V127" s="26">
        <v>6.1173580300000001</v>
      </c>
      <c r="W127" s="26">
        <v>2.2611072000000001</v>
      </c>
      <c r="X127" s="26">
        <v>1.77527649</v>
      </c>
      <c r="Y127" s="26">
        <v>4.697979E-2</v>
      </c>
      <c r="Z127" s="26">
        <v>0.57699999999999996</v>
      </c>
      <c r="AA127" s="26">
        <v>0.502</v>
      </c>
      <c r="AB127" s="26">
        <f t="shared" si="49"/>
        <v>98.193981229999977</v>
      </c>
      <c r="AC127" s="26">
        <f t="shared" si="50"/>
        <v>0.24295871757621693</v>
      </c>
      <c r="AD127" s="26">
        <f t="shared" si="36"/>
        <v>0.11327184570081121</v>
      </c>
      <c r="AE127" s="26">
        <f t="shared" si="37"/>
        <v>97.837750666722954</v>
      </c>
      <c r="AG127" s="25">
        <v>73.605999999999995</v>
      </c>
      <c r="AH127" s="25">
        <v>20.663</v>
      </c>
      <c r="AI127" s="25">
        <v>0.90690000000000004</v>
      </c>
      <c r="AJ127" s="25">
        <v>7.6399999999999996E-2</v>
      </c>
      <c r="AK127" s="25">
        <v>0.27689999999999998</v>
      </c>
      <c r="AL127" s="25">
        <v>44.45</v>
      </c>
      <c r="AM127" s="25">
        <v>3.1433</v>
      </c>
      <c r="AN127" s="25">
        <v>8.0879999999999992</v>
      </c>
      <c r="AO127" s="25">
        <v>9.4990000000000006</v>
      </c>
      <c r="AP127" s="25">
        <v>10.981</v>
      </c>
      <c r="AQ127" s="25">
        <v>0.32869999999999999</v>
      </c>
      <c r="AR127" s="25">
        <v>6.9733000000000001</v>
      </c>
      <c r="AS127" s="25">
        <v>25.882999999999999</v>
      </c>
      <c r="AU127" s="26">
        <v>39.695099999999996</v>
      </c>
      <c r="AV127" s="26">
        <v>7.5730000000000004</v>
      </c>
      <c r="AW127" s="26">
        <v>0.89559999999999995</v>
      </c>
      <c r="AX127" s="26">
        <v>4.6199999999999998E-2</v>
      </c>
      <c r="AY127" s="26">
        <v>0.22819999999999999</v>
      </c>
      <c r="AZ127" s="26">
        <v>31.341699999999999</v>
      </c>
      <c r="BA127" s="26">
        <v>1.0382</v>
      </c>
      <c r="BB127" s="26">
        <v>4.6336000000000004</v>
      </c>
      <c r="BC127" s="26">
        <v>2.3325999999999998</v>
      </c>
      <c r="BD127" s="26">
        <v>1.2815000000000001</v>
      </c>
      <c r="BE127" s="26">
        <v>4.9000000000000002E-2</v>
      </c>
      <c r="BF127" s="26">
        <v>0.629</v>
      </c>
      <c r="BG127" s="26">
        <v>0.51770000000000005</v>
      </c>
      <c r="BI127" s="27">
        <f t="shared" si="61"/>
        <v>1.0670534312799314</v>
      </c>
      <c r="BJ127" s="27">
        <f t="shared" si="61"/>
        <v>1.1948532866763502</v>
      </c>
      <c r="BK127" s="27">
        <f t="shared" si="61"/>
        <v>1.0544499106744083</v>
      </c>
      <c r="BL127" s="27">
        <f t="shared" si="61"/>
        <v>1.012335930735931</v>
      </c>
      <c r="BM127" s="27">
        <f t="shared" si="61"/>
        <v>1.0185599474145486</v>
      </c>
      <c r="BN127" s="27">
        <f t="shared" si="61"/>
        <v>1.0598887903336449</v>
      </c>
      <c r="BO127" s="27">
        <f t="shared" si="68"/>
        <v>1.0273126372567905</v>
      </c>
      <c r="BP127" s="27">
        <f t="shared" si="68"/>
        <v>1.3202171162810772</v>
      </c>
      <c r="BQ127" s="27">
        <f t="shared" si="68"/>
        <v>0.96935059590156925</v>
      </c>
      <c r="BR127" s="27">
        <f t="shared" si="51"/>
        <v>1.3853113460788138</v>
      </c>
      <c r="BS127" s="27">
        <f t="shared" si="51"/>
        <v>0.9587712244897959</v>
      </c>
      <c r="BT127" s="27">
        <f t="shared" si="51"/>
        <v>0.91732909379968197</v>
      </c>
      <c r="BU127" s="27">
        <f t="shared" si="51"/>
        <v>0.96967355611357919</v>
      </c>
      <c r="BW127" s="19">
        <v>412712.8</v>
      </c>
      <c r="BX127" s="19">
        <v>79847.100000000006</v>
      </c>
      <c r="BY127" s="19">
        <v>17270.599999999999</v>
      </c>
      <c r="BZ127" s="19">
        <v>123</v>
      </c>
      <c r="CA127" s="19">
        <v>422.2</v>
      </c>
      <c r="CB127" s="19">
        <v>55980.7</v>
      </c>
      <c r="CC127" s="19">
        <v>1535.9</v>
      </c>
      <c r="CD127" s="19">
        <v>36286.6</v>
      </c>
      <c r="CE127" s="19">
        <v>53959.4</v>
      </c>
      <c r="CF127" s="19">
        <v>5498.7</v>
      </c>
      <c r="CG127" s="19">
        <v>974.1</v>
      </c>
      <c r="CH127" s="19">
        <v>216.1</v>
      </c>
      <c r="CI127" s="19">
        <v>9129</v>
      </c>
      <c r="CK127" s="19">
        <f t="shared" si="55"/>
        <v>415822.61428571428</v>
      </c>
      <c r="CL127" s="19">
        <f t="shared" ref="CL127:CW152" si="69">BX127+EB127</f>
        <v>81137.260784313738</v>
      </c>
      <c r="CM127" s="19">
        <f t="shared" si="69"/>
        <v>23620.265957446805</v>
      </c>
      <c r="CN127" s="19">
        <f t="shared" si="69"/>
        <v>458.75</v>
      </c>
      <c r="CO127" s="19">
        <f t="shared" si="69"/>
        <v>656.07021276595742</v>
      </c>
      <c r="CP127" s="19">
        <f t="shared" si="69"/>
        <v>56351.828070175434</v>
      </c>
      <c r="CQ127" s="19">
        <f t="shared" si="69"/>
        <v>1765.3000000000002</v>
      </c>
      <c r="CR127" s="19">
        <f t="shared" si="69"/>
        <v>36936.549999999996</v>
      </c>
      <c r="CS127" s="19">
        <f t="shared" si="69"/>
        <v>57872.3</v>
      </c>
      <c r="CT127" s="19">
        <f t="shared" si="69"/>
        <v>5854.4</v>
      </c>
      <c r="CU127" s="19">
        <f t="shared" si="62"/>
        <v>2718.3666666666668</v>
      </c>
      <c r="CV127" s="19">
        <f t="shared" si="62"/>
        <v>338.74444444444441</v>
      </c>
      <c r="CW127" s="19">
        <f t="shared" si="62"/>
        <v>10177.85</v>
      </c>
      <c r="CY127" s="19">
        <v>3637</v>
      </c>
      <c r="CZ127" s="19">
        <v>1476.1</v>
      </c>
      <c r="DA127" s="19">
        <v>6519.3</v>
      </c>
      <c r="DB127" s="19">
        <v>359</v>
      </c>
      <c r="DC127" s="19">
        <v>226.1</v>
      </c>
      <c r="DD127" s="19">
        <v>382.3</v>
      </c>
      <c r="DE127" s="19">
        <v>266</v>
      </c>
      <c r="DF127" s="19">
        <v>708.1</v>
      </c>
      <c r="DG127" s="19">
        <v>4102.3999999999996</v>
      </c>
      <c r="DH127" s="19">
        <v>442.1</v>
      </c>
      <c r="DI127" s="19">
        <v>1841.8</v>
      </c>
      <c r="DJ127" s="19">
        <v>109.7</v>
      </c>
      <c r="DK127" s="19">
        <v>1210.0999999999999</v>
      </c>
      <c r="DM127" s="19">
        <v>2406.9</v>
      </c>
      <c r="DN127" s="19">
        <v>1063.8</v>
      </c>
      <c r="DO127" s="19">
        <v>6156.9</v>
      </c>
      <c r="DP127" s="19">
        <v>312.5</v>
      </c>
      <c r="DQ127" s="19">
        <v>242.7</v>
      </c>
      <c r="DR127" s="19">
        <v>362.4</v>
      </c>
      <c r="DS127" s="19">
        <v>192.8</v>
      </c>
      <c r="DT127" s="19">
        <v>591.79999999999995</v>
      </c>
      <c r="DU127" s="19">
        <v>3723.4</v>
      </c>
      <c r="DV127" s="19">
        <v>269.3</v>
      </c>
      <c r="DW127" s="19">
        <v>1655.6</v>
      </c>
      <c r="DX127" s="19">
        <v>133</v>
      </c>
      <c r="DY127" s="19">
        <v>887.6</v>
      </c>
      <c r="EA127" s="19">
        <f t="shared" si="56"/>
        <v>3109.8142857142857</v>
      </c>
      <c r="EB127" s="19">
        <f t="shared" ref="EB127:EM152" si="70">(FT127/(FF127+FT127))*(CZ127-DN127)+DN127</f>
        <v>1290.1607843137253</v>
      </c>
      <c r="EC127" s="19">
        <f t="shared" si="70"/>
        <v>6349.6659574468085</v>
      </c>
      <c r="ED127" s="19">
        <f t="shared" si="70"/>
        <v>335.75</v>
      </c>
      <c r="EE127" s="19">
        <f t="shared" si="70"/>
        <v>233.87021276595743</v>
      </c>
      <c r="EF127" s="19">
        <f t="shared" si="70"/>
        <v>371.12807017543861</v>
      </c>
      <c r="EG127" s="19">
        <f t="shared" si="70"/>
        <v>229.4</v>
      </c>
      <c r="EH127" s="19">
        <f t="shared" si="70"/>
        <v>649.95000000000005</v>
      </c>
      <c r="EI127" s="19">
        <f t="shared" si="70"/>
        <v>3912.8999999999996</v>
      </c>
      <c r="EJ127" s="19">
        <f t="shared" si="70"/>
        <v>355.70000000000005</v>
      </c>
      <c r="EK127" s="19">
        <f t="shared" si="63"/>
        <v>1744.2666666666667</v>
      </c>
      <c r="EL127" s="19">
        <f t="shared" si="63"/>
        <v>122.64444444444445</v>
      </c>
      <c r="EM127" s="19">
        <f t="shared" si="63"/>
        <v>1048.8499999999999</v>
      </c>
      <c r="EO127" s="26">
        <v>30.08</v>
      </c>
      <c r="EQ127" s="19">
        <v>10</v>
      </c>
      <c r="ER127" s="19">
        <v>30</v>
      </c>
      <c r="ES127" s="19">
        <v>20</v>
      </c>
      <c r="ET127" s="19">
        <v>50</v>
      </c>
      <c r="EU127" s="19">
        <v>30</v>
      </c>
      <c r="EV127" s="19">
        <v>30</v>
      </c>
      <c r="EW127" s="19">
        <v>30</v>
      </c>
      <c r="EX127" s="19">
        <v>30</v>
      </c>
      <c r="EY127" s="19">
        <v>20</v>
      </c>
      <c r="EZ127" s="19">
        <v>30</v>
      </c>
      <c r="FA127" s="19">
        <v>20</v>
      </c>
      <c r="FB127" s="19">
        <v>30</v>
      </c>
      <c r="FC127" s="19">
        <v>20</v>
      </c>
      <c r="FE127" s="25">
        <v>2.1</v>
      </c>
      <c r="FF127" s="25">
        <v>2.2999999999999998</v>
      </c>
      <c r="FG127" s="25">
        <v>2.2000000000000002</v>
      </c>
      <c r="FH127" s="25">
        <v>2.8</v>
      </c>
      <c r="FI127" s="25">
        <v>2.2000000000000002</v>
      </c>
      <c r="FJ127" s="25">
        <v>3.2</v>
      </c>
      <c r="FK127" s="25">
        <v>2.5</v>
      </c>
      <c r="FL127" s="25">
        <v>2.8</v>
      </c>
      <c r="FM127" s="25">
        <v>2.2000000000000002</v>
      </c>
      <c r="FN127" s="25">
        <v>2.8</v>
      </c>
      <c r="FO127" s="25">
        <v>2.2000000000000002</v>
      </c>
      <c r="FP127" s="25">
        <v>3.5</v>
      </c>
      <c r="FQ127" s="25">
        <v>2.2000000000000002</v>
      </c>
      <c r="FR127" s="25"/>
      <c r="FS127" s="25">
        <v>2.8</v>
      </c>
      <c r="FT127" s="25">
        <v>2.8</v>
      </c>
      <c r="FU127" s="25">
        <v>2.5</v>
      </c>
      <c r="FV127" s="25">
        <v>2.8</v>
      </c>
      <c r="FW127" s="25">
        <v>2.5</v>
      </c>
      <c r="FX127" s="25">
        <v>2.5</v>
      </c>
      <c r="FY127" s="25">
        <v>2.5</v>
      </c>
      <c r="FZ127" s="25">
        <v>2.8</v>
      </c>
      <c r="GA127" s="25">
        <v>2.2000000000000002</v>
      </c>
      <c r="GB127" s="25">
        <v>2.8</v>
      </c>
      <c r="GC127" s="25">
        <v>2</v>
      </c>
      <c r="GD127" s="25">
        <v>2.8</v>
      </c>
      <c r="GE127" s="25">
        <v>2.2000000000000002</v>
      </c>
      <c r="GG127" s="28">
        <v>560706</v>
      </c>
      <c r="GH127" s="28">
        <v>386426.8</v>
      </c>
      <c r="GI127" s="28">
        <v>1904278.9</v>
      </c>
      <c r="GJ127" s="28">
        <v>136666</v>
      </c>
      <c r="GK127" s="28">
        <v>151055.4</v>
      </c>
      <c r="GL127" s="28">
        <v>125939.4</v>
      </c>
      <c r="GM127" s="28">
        <v>48865.4</v>
      </c>
      <c r="GN127" s="28">
        <v>448639.5</v>
      </c>
      <c r="GO127" s="28">
        <v>568018.30000000005</v>
      </c>
      <c r="GP127" s="28">
        <v>50075.9</v>
      </c>
      <c r="GQ127" s="28">
        <v>296729</v>
      </c>
      <c r="GR127" s="28">
        <v>3095.5</v>
      </c>
      <c r="GS127" s="28">
        <v>35263.800000000003</v>
      </c>
      <c r="GU127" s="26">
        <v>25.21</v>
      </c>
      <c r="GV127" s="26">
        <v>19.399999999999999</v>
      </c>
      <c r="GW127" s="26">
        <v>59.19</v>
      </c>
      <c r="GX127" s="26">
        <v>41.39</v>
      </c>
      <c r="GY127" s="26">
        <v>56.02</v>
      </c>
      <c r="GZ127" s="26">
        <v>54.81</v>
      </c>
      <c r="HA127" s="26">
        <v>25.58</v>
      </c>
      <c r="HB127" s="26">
        <v>34.549999999999997</v>
      </c>
      <c r="HC127" s="26">
        <v>17.55</v>
      </c>
      <c r="HD127" s="26">
        <v>8.66</v>
      </c>
      <c r="HE127" s="26">
        <v>12.39</v>
      </c>
      <c r="HF127" s="26">
        <v>9.02</v>
      </c>
      <c r="HG127" s="26">
        <v>2</v>
      </c>
      <c r="HI127" s="27">
        <f t="shared" si="57"/>
        <v>2.0696093257842271E-2</v>
      </c>
      <c r="HJ127" s="27">
        <f t="shared" ref="HJ127:HU152" si="71">3*BJ127*(GV127/GH127)*SQRT(2)*SQRT(EB127/(ER127*($EO127/1000)))</f>
        <v>9.6229383084674176E-3</v>
      </c>
      <c r="HK127" s="27">
        <f t="shared" si="71"/>
        <v>1.4285699716088717E-2</v>
      </c>
      <c r="HL127" s="27">
        <f t="shared" si="71"/>
        <v>1.9434793903087669E-2</v>
      </c>
      <c r="HM127" s="27">
        <f t="shared" si="71"/>
        <v>2.5799875388962997E-2</v>
      </c>
      <c r="HN127" s="27">
        <f t="shared" si="71"/>
        <v>3.9687806081933889E-2</v>
      </c>
      <c r="HO127" s="27">
        <f t="shared" si="71"/>
        <v>3.6377690907080082E-2</v>
      </c>
      <c r="HP127" s="27">
        <f t="shared" si="71"/>
        <v>1.1576374982304344E-2</v>
      </c>
      <c r="HQ127" s="27">
        <f t="shared" si="71"/>
        <v>1.0247723241076848E-2</v>
      </c>
      <c r="HR127" s="27">
        <f t="shared" si="71"/>
        <v>2.0179721190026745E-2</v>
      </c>
      <c r="HS127" s="27">
        <f t="shared" si="64"/>
        <v>9.1456606740713993E-3</v>
      </c>
      <c r="HT127" s="27">
        <f t="shared" si="64"/>
        <v>0.13220916011020184</v>
      </c>
      <c r="HU127" s="27">
        <f t="shared" si="64"/>
        <v>9.7423890398779366E-3</v>
      </c>
      <c r="HW127" s="27">
        <f t="shared" si="38"/>
        <v>4.4275152306501968E-2</v>
      </c>
      <c r="HX127" s="27">
        <f t="shared" si="39"/>
        <v>1.8182541933849185E-2</v>
      </c>
      <c r="HY127" s="27">
        <f t="shared" si="40"/>
        <v>2.3835689976294025E-2</v>
      </c>
      <c r="HZ127" s="27">
        <f t="shared" si="41"/>
        <v>2.8405894768752937E-2</v>
      </c>
      <c r="IA127" s="27">
        <f t="shared" si="42"/>
        <v>3.795419668470347E-2</v>
      </c>
      <c r="IB127" s="27">
        <f t="shared" si="43"/>
        <v>5.1058362524407951E-2</v>
      </c>
      <c r="IC127" s="27">
        <f t="shared" si="44"/>
        <v>4.6970874499221799E-2</v>
      </c>
      <c r="ID127" s="27">
        <f t="shared" si="45"/>
        <v>1.9197102633155296E-2</v>
      </c>
      <c r="IE127" s="27">
        <f t="shared" si="46"/>
        <v>1.4338614358914726E-2</v>
      </c>
      <c r="IF127" s="27">
        <f t="shared" si="47"/>
        <v>2.720165877252035E-2</v>
      </c>
      <c r="IG127" s="27">
        <f t="shared" si="48"/>
        <v>1.1016862847986407E-2</v>
      </c>
      <c r="IH127" s="27"/>
      <c r="II127" s="27"/>
      <c r="IK127" s="27">
        <f t="shared" si="67"/>
        <v>2.8594673055895026E-3</v>
      </c>
      <c r="IL127" s="27">
        <f t="shared" si="67"/>
        <v>3.7850983340879008E-3</v>
      </c>
      <c r="IM127" s="27">
        <f t="shared" si="67"/>
        <v>1.2923541407680872E-2</v>
      </c>
      <c r="IN127" s="27">
        <f t="shared" si="67"/>
        <v>0.18686067839075685</v>
      </c>
      <c r="IO127" s="27">
        <f t="shared" si="67"/>
        <v>7.4381116871000519E-2</v>
      </c>
      <c r="IP127" s="27">
        <f t="shared" si="67"/>
        <v>4.4785926194733632E-3</v>
      </c>
      <c r="IQ127" s="27">
        <f t="shared" si="67"/>
        <v>3.0610914908636603E-2</v>
      </c>
      <c r="IR127" s="27">
        <f t="shared" si="66"/>
        <v>5.6243213008372161E-3</v>
      </c>
      <c r="IS127" s="27">
        <f t="shared" si="66"/>
        <v>5.9391077254798306E-3</v>
      </c>
      <c r="IT127" s="27">
        <f t="shared" si="66"/>
        <v>1.5086542742984977E-2</v>
      </c>
      <c r="IU127" s="27">
        <f t="shared" si="66"/>
        <v>8.841748255134313E-2</v>
      </c>
      <c r="IV127" s="27">
        <f t="shared" si="66"/>
        <v>0.10463554859975586</v>
      </c>
      <c r="IW127" s="27">
        <f t="shared" si="66"/>
        <v>1.4964042670009385E-2</v>
      </c>
    </row>
    <row r="128" spans="1:257">
      <c r="A128" s="21">
        <v>126</v>
      </c>
      <c r="B128" s="19" t="s">
        <v>173</v>
      </c>
      <c r="C128" s="19">
        <v>13</v>
      </c>
      <c r="D128" s="19">
        <v>2</v>
      </c>
      <c r="E128" s="19">
        <v>10</v>
      </c>
      <c r="G128" s="23">
        <v>41219</v>
      </c>
      <c r="H128" s="24">
        <v>4.4571759259259262E-2</v>
      </c>
      <c r="J128" s="25">
        <v>32.904000000000003</v>
      </c>
      <c r="K128" s="25">
        <v>-44.359000000000002</v>
      </c>
      <c r="L128" s="25">
        <v>10.452999999999999</v>
      </c>
      <c r="M128" s="26"/>
      <c r="O128" s="26">
        <v>42.440226920000001</v>
      </c>
      <c r="P128" s="26">
        <v>9.0656290800000008</v>
      </c>
      <c r="Q128" s="26">
        <v>0.89764761999999998</v>
      </c>
      <c r="R128" s="26">
        <v>3.9462120000000003E-2</v>
      </c>
      <c r="S128" s="26">
        <v>0.24420425999999998</v>
      </c>
      <c r="T128" s="26">
        <v>33.593088000000002</v>
      </c>
      <c r="U128" s="26">
        <v>1.0458962999999999</v>
      </c>
      <c r="V128" s="26">
        <v>6.1455486200000005</v>
      </c>
      <c r="W128" s="26">
        <v>2.1771551999999996</v>
      </c>
      <c r="X128" s="26">
        <v>1.7847122799999999</v>
      </c>
      <c r="Y128" s="26">
        <v>5.3002840000000002E-2</v>
      </c>
      <c r="Z128" s="26">
        <v>0.55100000000000005</v>
      </c>
      <c r="AA128" s="26">
        <v>0.49500000000000005</v>
      </c>
      <c r="AB128" s="26">
        <f t="shared" si="49"/>
        <v>98.532573240000005</v>
      </c>
      <c r="AC128" s="26">
        <f t="shared" si="50"/>
        <v>0.23201083775475831</v>
      </c>
      <c r="AD128" s="26">
        <f t="shared" si="36"/>
        <v>0.11169235781255289</v>
      </c>
      <c r="AE128" s="26">
        <f t="shared" si="37"/>
        <v>98.18887004443269</v>
      </c>
      <c r="AG128" s="25">
        <v>73.718000000000004</v>
      </c>
      <c r="AH128" s="25">
        <v>20.687999999999999</v>
      </c>
      <c r="AI128" s="25">
        <v>0.86280000000000001</v>
      </c>
      <c r="AJ128" s="25">
        <v>6.4600000000000005E-2</v>
      </c>
      <c r="AK128" s="25">
        <v>0.28970000000000001</v>
      </c>
      <c r="AL128" s="25">
        <v>44.981000000000002</v>
      </c>
      <c r="AM128" s="25">
        <v>3.0834000000000001</v>
      </c>
      <c r="AN128" s="25">
        <v>8.1199999999999992</v>
      </c>
      <c r="AO128" s="25">
        <v>9.1460000000000008</v>
      </c>
      <c r="AP128" s="25">
        <v>11.023999999999999</v>
      </c>
      <c r="AQ128" s="25">
        <v>0.36770000000000003</v>
      </c>
      <c r="AR128" s="25">
        <v>6.7005999999999997</v>
      </c>
      <c r="AS128" s="25">
        <v>25.520900000000001</v>
      </c>
      <c r="AU128" s="26">
        <v>39.755499999999998</v>
      </c>
      <c r="AV128" s="26">
        <v>7.5820999999999996</v>
      </c>
      <c r="AW128" s="26">
        <v>0.85199999999999998</v>
      </c>
      <c r="AX128" s="26">
        <v>3.9100000000000003E-2</v>
      </c>
      <c r="AY128" s="26">
        <v>0.2387</v>
      </c>
      <c r="AZ128" s="26">
        <v>31.716100000000001</v>
      </c>
      <c r="BA128" s="26">
        <v>1.0185</v>
      </c>
      <c r="BB128" s="26">
        <v>4.6519000000000004</v>
      </c>
      <c r="BC128" s="26">
        <v>2.2458999999999998</v>
      </c>
      <c r="BD128" s="26">
        <v>1.2865</v>
      </c>
      <c r="BE128" s="26">
        <v>5.4899999999999997E-2</v>
      </c>
      <c r="BF128" s="26">
        <v>0.60440000000000005</v>
      </c>
      <c r="BG128" s="26">
        <v>0.51039999999999996</v>
      </c>
      <c r="BI128" s="27">
        <f t="shared" si="61"/>
        <v>1.0675309559683566</v>
      </c>
      <c r="BJ128" s="27">
        <f t="shared" si="61"/>
        <v>1.1956620303082262</v>
      </c>
      <c r="BK128" s="27">
        <f t="shared" si="61"/>
        <v>1.0535770187793427</v>
      </c>
      <c r="BL128" s="27">
        <f t="shared" si="61"/>
        <v>1.0092613810741689</v>
      </c>
      <c r="BM128" s="27">
        <f t="shared" si="61"/>
        <v>1.0230593213238375</v>
      </c>
      <c r="BN128" s="27">
        <f t="shared" si="61"/>
        <v>1.0591809207311114</v>
      </c>
      <c r="BO128" s="27">
        <f t="shared" si="68"/>
        <v>1.0268986745213549</v>
      </c>
      <c r="BP128" s="27">
        <f t="shared" si="68"/>
        <v>1.3210835615554934</v>
      </c>
      <c r="BQ128" s="27">
        <f t="shared" si="68"/>
        <v>0.96939097911750294</v>
      </c>
      <c r="BR128" s="27">
        <f t="shared" si="51"/>
        <v>1.3872617800233191</v>
      </c>
      <c r="BS128" s="27">
        <f t="shared" si="51"/>
        <v>0.96544335154826966</v>
      </c>
      <c r="BT128" s="27">
        <f t="shared" si="51"/>
        <v>0.9116479152878888</v>
      </c>
      <c r="BU128" s="27">
        <f t="shared" si="51"/>
        <v>0.96982758620689669</v>
      </c>
      <c r="BW128" s="19">
        <v>413340</v>
      </c>
      <c r="BX128" s="19">
        <v>79943.5</v>
      </c>
      <c r="BY128" s="19">
        <v>16430.7</v>
      </c>
      <c r="BZ128" s="19">
        <v>106.3</v>
      </c>
      <c r="CA128" s="19">
        <v>442</v>
      </c>
      <c r="CB128" s="19">
        <v>56650.1</v>
      </c>
      <c r="CC128" s="19">
        <v>1505.5</v>
      </c>
      <c r="CD128" s="19">
        <v>36430.699999999997</v>
      </c>
      <c r="CE128" s="19">
        <v>51950.8</v>
      </c>
      <c r="CF128" s="19">
        <v>5520.1</v>
      </c>
      <c r="CG128" s="19">
        <v>1090.0999999999999</v>
      </c>
      <c r="CH128" s="19">
        <v>206.1</v>
      </c>
      <c r="CI128" s="19">
        <v>8999.7000000000007</v>
      </c>
      <c r="CK128" s="19">
        <f t="shared" ref="CK128:CQ190" si="72">BW128+EA128</f>
        <v>416451.6</v>
      </c>
      <c r="CL128" s="19">
        <f t="shared" si="69"/>
        <v>81213.354901960789</v>
      </c>
      <c r="CM128" s="19">
        <f t="shared" si="69"/>
        <v>22841.219148936172</v>
      </c>
      <c r="CN128" s="19">
        <f t="shared" si="69"/>
        <v>417.00000000000006</v>
      </c>
      <c r="CO128" s="19">
        <f t="shared" si="69"/>
        <v>669.05957446808509</v>
      </c>
      <c r="CP128" s="19">
        <f t="shared" si="69"/>
        <v>56970</v>
      </c>
      <c r="CQ128" s="19">
        <f t="shared" si="69"/>
        <v>1739.8</v>
      </c>
      <c r="CR128" s="19">
        <f t="shared" si="69"/>
        <v>37083.75</v>
      </c>
      <c r="CS128" s="19">
        <f t="shared" si="69"/>
        <v>55847.4</v>
      </c>
      <c r="CT128" s="19">
        <f t="shared" si="69"/>
        <v>5872.4000000000005</v>
      </c>
      <c r="CU128" s="19">
        <f t="shared" si="62"/>
        <v>2823.9380952380952</v>
      </c>
      <c r="CV128" s="19">
        <f t="shared" si="62"/>
        <v>318.39999999999998</v>
      </c>
      <c r="CW128" s="19">
        <f t="shared" si="62"/>
        <v>10124.650000000001</v>
      </c>
      <c r="CY128" s="19">
        <v>3715.5</v>
      </c>
      <c r="CZ128" s="19">
        <v>1502.2</v>
      </c>
      <c r="DA128" s="19">
        <v>6723.2</v>
      </c>
      <c r="DB128" s="19">
        <v>332.3</v>
      </c>
      <c r="DC128" s="19">
        <v>242.6</v>
      </c>
      <c r="DD128" s="19">
        <v>342.3</v>
      </c>
      <c r="DE128" s="19">
        <v>245.9</v>
      </c>
      <c r="DF128" s="19">
        <v>744.4</v>
      </c>
      <c r="DG128" s="19">
        <v>4260.5</v>
      </c>
      <c r="DH128" s="19">
        <v>408.8</v>
      </c>
      <c r="DI128" s="19">
        <v>1791.3</v>
      </c>
      <c r="DJ128" s="19">
        <v>136.30000000000001</v>
      </c>
      <c r="DK128" s="19">
        <v>1209.7</v>
      </c>
      <c r="DM128" s="19">
        <v>2306.4</v>
      </c>
      <c r="DN128" s="19">
        <v>987</v>
      </c>
      <c r="DO128" s="19">
        <v>6055.2</v>
      </c>
      <c r="DP128" s="19">
        <v>289.10000000000002</v>
      </c>
      <c r="DQ128" s="19">
        <v>209.4</v>
      </c>
      <c r="DR128" s="19">
        <v>302.39999999999998</v>
      </c>
      <c r="DS128" s="19">
        <v>222.7</v>
      </c>
      <c r="DT128" s="19">
        <v>561.70000000000005</v>
      </c>
      <c r="DU128" s="19">
        <v>3532.7</v>
      </c>
      <c r="DV128" s="19">
        <v>295.8</v>
      </c>
      <c r="DW128" s="19">
        <v>1681.6</v>
      </c>
      <c r="DX128" s="19">
        <v>93.1</v>
      </c>
      <c r="DY128" s="19">
        <v>1040.2</v>
      </c>
      <c r="EA128" s="19">
        <f t="shared" ref="EA128:EG190" si="73">(FS128/(FE128+FS128))*(CY128-DM128)+DM128</f>
        <v>3111.6</v>
      </c>
      <c r="EB128" s="19">
        <f t="shared" si="70"/>
        <v>1269.8549019607844</v>
      </c>
      <c r="EC128" s="19">
        <f t="shared" si="70"/>
        <v>6410.5191489361696</v>
      </c>
      <c r="ED128" s="19">
        <f t="shared" si="70"/>
        <v>310.70000000000005</v>
      </c>
      <c r="EE128" s="19">
        <f t="shared" si="70"/>
        <v>227.05957446808512</v>
      </c>
      <c r="EF128" s="19">
        <f t="shared" si="70"/>
        <v>319.89999999999998</v>
      </c>
      <c r="EG128" s="19">
        <f t="shared" si="70"/>
        <v>234.3</v>
      </c>
      <c r="EH128" s="19">
        <f t="shared" si="70"/>
        <v>653.04999999999995</v>
      </c>
      <c r="EI128" s="19">
        <f t="shared" si="70"/>
        <v>3896.6</v>
      </c>
      <c r="EJ128" s="19">
        <f t="shared" si="70"/>
        <v>352.3</v>
      </c>
      <c r="EK128" s="19">
        <f t="shared" si="63"/>
        <v>1733.8380952380951</v>
      </c>
      <c r="EL128" s="19">
        <f t="shared" si="63"/>
        <v>112.3</v>
      </c>
      <c r="EM128" s="19">
        <f t="shared" si="63"/>
        <v>1124.95</v>
      </c>
      <c r="EO128" s="26">
        <v>30.09</v>
      </c>
      <c r="EQ128" s="19">
        <v>10</v>
      </c>
      <c r="ER128" s="19">
        <v>30</v>
      </c>
      <c r="ES128" s="19">
        <v>20</v>
      </c>
      <c r="ET128" s="19">
        <v>50</v>
      </c>
      <c r="EU128" s="19">
        <v>30</v>
      </c>
      <c r="EV128" s="19">
        <v>30</v>
      </c>
      <c r="EW128" s="19">
        <v>30</v>
      </c>
      <c r="EX128" s="19">
        <v>30</v>
      </c>
      <c r="EY128" s="19">
        <v>20</v>
      </c>
      <c r="EZ128" s="19">
        <v>30</v>
      </c>
      <c r="FA128" s="19">
        <v>20</v>
      </c>
      <c r="FB128" s="19">
        <v>30</v>
      </c>
      <c r="FC128" s="19">
        <v>20</v>
      </c>
      <c r="FE128" s="25">
        <v>2.1</v>
      </c>
      <c r="FF128" s="25">
        <v>2.2999999999999998</v>
      </c>
      <c r="FG128" s="25">
        <v>2.2000000000000002</v>
      </c>
      <c r="FH128" s="25">
        <v>2.8</v>
      </c>
      <c r="FI128" s="25">
        <v>2.2000000000000002</v>
      </c>
      <c r="FJ128" s="25">
        <v>3.2</v>
      </c>
      <c r="FK128" s="25">
        <v>2.5</v>
      </c>
      <c r="FL128" s="25">
        <v>2.8</v>
      </c>
      <c r="FM128" s="25">
        <v>2.2000000000000002</v>
      </c>
      <c r="FN128" s="25">
        <v>2.8</v>
      </c>
      <c r="FO128" s="25">
        <v>2.2000000000000002</v>
      </c>
      <c r="FP128" s="25">
        <v>3.5</v>
      </c>
      <c r="FQ128" s="25">
        <v>2.2000000000000002</v>
      </c>
      <c r="FR128" s="25"/>
      <c r="FS128" s="25">
        <v>2.8</v>
      </c>
      <c r="FT128" s="25">
        <v>2.8</v>
      </c>
      <c r="FU128" s="25">
        <v>2.5</v>
      </c>
      <c r="FV128" s="25">
        <v>2.8</v>
      </c>
      <c r="FW128" s="25">
        <v>2.5</v>
      </c>
      <c r="FX128" s="25">
        <v>2.5</v>
      </c>
      <c r="FY128" s="25">
        <v>2.5</v>
      </c>
      <c r="FZ128" s="25">
        <v>2.8</v>
      </c>
      <c r="GA128" s="25">
        <v>2.2000000000000002</v>
      </c>
      <c r="GB128" s="25">
        <v>2.8</v>
      </c>
      <c r="GC128" s="25">
        <v>2</v>
      </c>
      <c r="GD128" s="25">
        <v>2.8</v>
      </c>
      <c r="GE128" s="25">
        <v>2.2000000000000002</v>
      </c>
      <c r="GG128" s="28">
        <v>560706</v>
      </c>
      <c r="GH128" s="28">
        <v>386426.8</v>
      </c>
      <c r="GI128" s="28">
        <v>1904278.9</v>
      </c>
      <c r="GJ128" s="28">
        <v>136666</v>
      </c>
      <c r="GK128" s="28">
        <v>151055.4</v>
      </c>
      <c r="GL128" s="28">
        <v>125939.4</v>
      </c>
      <c r="GM128" s="28">
        <v>48865.4</v>
      </c>
      <c r="GN128" s="28">
        <v>448639.5</v>
      </c>
      <c r="GO128" s="28">
        <v>568018.30000000005</v>
      </c>
      <c r="GP128" s="28">
        <v>50075.9</v>
      </c>
      <c r="GQ128" s="28">
        <v>296729</v>
      </c>
      <c r="GR128" s="28">
        <v>3095.5</v>
      </c>
      <c r="GS128" s="28">
        <v>35263.800000000003</v>
      </c>
      <c r="GU128" s="26">
        <v>25.21</v>
      </c>
      <c r="GV128" s="26">
        <v>19.399999999999999</v>
      </c>
      <c r="GW128" s="26">
        <v>59.19</v>
      </c>
      <c r="GX128" s="26">
        <v>41.39</v>
      </c>
      <c r="GY128" s="26">
        <v>56.02</v>
      </c>
      <c r="GZ128" s="26">
        <v>54.81</v>
      </c>
      <c r="HA128" s="26">
        <v>25.58</v>
      </c>
      <c r="HB128" s="26">
        <v>34.549999999999997</v>
      </c>
      <c r="HC128" s="26">
        <v>17.55</v>
      </c>
      <c r="HD128" s="26">
        <v>8.66</v>
      </c>
      <c r="HE128" s="26">
        <v>12.39</v>
      </c>
      <c r="HF128" s="26">
        <v>9.02</v>
      </c>
      <c r="HG128" s="26">
        <v>2</v>
      </c>
      <c r="HI128" s="27">
        <f t="shared" ref="HI128:HO190" si="74">3*BI128*(GU128/GG128)*SQRT(2)*SQRT(EA128/(EQ128*($EO128/1000)))</f>
        <v>2.0707857120078162E-2</v>
      </c>
      <c r="HJ128" s="27">
        <f t="shared" si="71"/>
        <v>9.5517843859521997E-3</v>
      </c>
      <c r="HK128" s="27">
        <f t="shared" si="71"/>
        <v>1.4339725417826035E-2</v>
      </c>
      <c r="HL128" s="27">
        <f t="shared" si="71"/>
        <v>1.8635857526303704E-2</v>
      </c>
      <c r="HM128" s="27">
        <f t="shared" si="71"/>
        <v>2.552948811937425E-2</v>
      </c>
      <c r="HN128" s="27">
        <f t="shared" si="71"/>
        <v>3.6816286642667381E-2</v>
      </c>
      <c r="HO128" s="27">
        <f t="shared" si="71"/>
        <v>3.6743231656447252E-2</v>
      </c>
      <c r="HP128" s="27">
        <f t="shared" si="71"/>
        <v>1.1609635390231575E-2</v>
      </c>
      <c r="HQ128" s="27">
        <f t="shared" si="71"/>
        <v>1.0225082976917047E-2</v>
      </c>
      <c r="HR128" s="27">
        <f t="shared" si="71"/>
        <v>2.0107978064167423E-2</v>
      </c>
      <c r="HS128" s="27">
        <f t="shared" si="64"/>
        <v>9.1802084127769867E-3</v>
      </c>
      <c r="HT128" s="27">
        <f t="shared" si="64"/>
        <v>0.12570636892968515</v>
      </c>
      <c r="HU128" s="27">
        <f t="shared" si="64"/>
        <v>1.0089559133830932E-2</v>
      </c>
      <c r="HW128" s="27">
        <f t="shared" si="38"/>
        <v>4.4300318736983209E-2</v>
      </c>
      <c r="HX128" s="27">
        <f t="shared" si="39"/>
        <v>1.8048096597256681E-2</v>
      </c>
      <c r="HY128" s="27">
        <f t="shared" si="40"/>
        <v>2.3925831859642741E-2</v>
      </c>
      <c r="HZ128" s="27">
        <f t="shared" si="41"/>
        <v>2.7238169360445496E-2</v>
      </c>
      <c r="IA128" s="27">
        <f t="shared" si="42"/>
        <v>3.7556429972411459E-2</v>
      </c>
      <c r="IB128" s="27">
        <f t="shared" si="43"/>
        <v>4.7364152765791583E-2</v>
      </c>
      <c r="IC128" s="27">
        <f t="shared" si="44"/>
        <v>4.7442860714804691E-2</v>
      </c>
      <c r="ID128" s="27">
        <f t="shared" si="45"/>
        <v>1.9252258367621022E-2</v>
      </c>
      <c r="IE128" s="27">
        <f t="shared" si="46"/>
        <v>1.4306936101302332E-2</v>
      </c>
      <c r="IF128" s="27">
        <f t="shared" si="47"/>
        <v>2.710495119115576E-2</v>
      </c>
      <c r="IG128" s="27">
        <f t="shared" si="48"/>
        <v>1.1058479054031158E-2</v>
      </c>
      <c r="IH128" s="27"/>
      <c r="II128" s="27"/>
      <c r="IK128" s="27">
        <f t="shared" si="67"/>
        <v>2.8568021599814719E-3</v>
      </c>
      <c r="IL128" s="27">
        <f t="shared" si="67"/>
        <v>3.7811847453430732E-3</v>
      </c>
      <c r="IM128" s="27">
        <f t="shared" si="67"/>
        <v>1.3418182111144254E-2</v>
      </c>
      <c r="IN128" s="27">
        <f t="shared" si="67"/>
        <v>0.2068934906177603</v>
      </c>
      <c r="IO128" s="27">
        <f t="shared" si="67"/>
        <v>7.1283479155471424E-2</v>
      </c>
      <c r="IP128" s="27">
        <f t="shared" si="67"/>
        <v>4.4469948862234029E-3</v>
      </c>
      <c r="IQ128" s="27">
        <f t="shared" si="67"/>
        <v>3.1062191525383458E-2</v>
      </c>
      <c r="IR128" s="27">
        <f t="shared" si="66"/>
        <v>5.6123312729907896E-3</v>
      </c>
      <c r="IS128" s="27">
        <f t="shared" si="66"/>
        <v>6.0649722303609986E-3</v>
      </c>
      <c r="IT128" s="27">
        <f t="shared" si="66"/>
        <v>1.5043210968372023E-2</v>
      </c>
      <c r="IU128" s="27">
        <f t="shared" si="66"/>
        <v>7.9833297174591131E-2</v>
      </c>
      <c r="IV128" s="27">
        <f t="shared" si="66"/>
        <v>0.10598336951705242</v>
      </c>
      <c r="IW128" s="27">
        <f t="shared" si="66"/>
        <v>1.5191981255487571E-2</v>
      </c>
    </row>
    <row r="129" spans="1:257">
      <c r="A129" s="21">
        <v>127</v>
      </c>
      <c r="B129" s="19" t="s">
        <v>173</v>
      </c>
      <c r="C129" s="19">
        <v>13</v>
      </c>
      <c r="D129" s="19">
        <v>2</v>
      </c>
      <c r="E129" s="19">
        <v>11</v>
      </c>
      <c r="G129" s="23">
        <v>41219</v>
      </c>
      <c r="H129" s="24">
        <v>4.760416666666667E-2</v>
      </c>
      <c r="J129" s="25">
        <v>32.895000000000003</v>
      </c>
      <c r="K129" s="25">
        <v>-44.351999999999997</v>
      </c>
      <c r="L129" s="25">
        <v>10.452999999999999</v>
      </c>
      <c r="M129" s="26"/>
      <c r="O129" s="26">
        <v>42.607095440000002</v>
      </c>
      <c r="P129" s="26">
        <v>8.9390352599999989</v>
      </c>
      <c r="Q129" s="26">
        <v>0.90932704999999991</v>
      </c>
      <c r="R129" s="26">
        <v>3.0692760000000003E-2</v>
      </c>
      <c r="S129" s="26">
        <v>0.26185757999999998</v>
      </c>
      <c r="T129" s="26">
        <v>33.620104500000004</v>
      </c>
      <c r="U129" s="26">
        <v>1.0355664599999999</v>
      </c>
      <c r="V129" s="26">
        <v>6.0974587899999992</v>
      </c>
      <c r="W129" s="26">
        <v>2.1351791999999996</v>
      </c>
      <c r="X129" s="26">
        <v>1.7496650599999999</v>
      </c>
      <c r="Y129" s="26">
        <v>4.697979E-2</v>
      </c>
      <c r="Z129" s="26">
        <v>0.68300000000000005</v>
      </c>
      <c r="AA129" s="26">
        <v>0.49100000000000005</v>
      </c>
      <c r="AB129" s="26">
        <f t="shared" si="49"/>
        <v>98.606961890000008</v>
      </c>
      <c r="AC129" s="26">
        <f t="shared" si="50"/>
        <v>0.2875923814637022</v>
      </c>
      <c r="AD129" s="26">
        <f t="shared" si="36"/>
        <v>0.11078979330497671</v>
      </c>
      <c r="AE129" s="26">
        <f t="shared" si="37"/>
        <v>98.208579715231338</v>
      </c>
      <c r="AG129" s="25">
        <v>74.052999999999997</v>
      </c>
      <c r="AH129" s="25">
        <v>20.399999999999999</v>
      </c>
      <c r="AI129" s="25">
        <v>0.87539999999999996</v>
      </c>
      <c r="AJ129" s="25">
        <v>5.1400000000000001E-2</v>
      </c>
      <c r="AK129" s="25">
        <v>0.31209999999999999</v>
      </c>
      <c r="AL129" s="25">
        <v>45.021999999999998</v>
      </c>
      <c r="AM129" s="25">
        <v>3.0550999999999999</v>
      </c>
      <c r="AN129" s="25">
        <v>8.0540000000000003</v>
      </c>
      <c r="AO129" s="25">
        <v>8.9719999999999995</v>
      </c>
      <c r="AP129" s="25">
        <v>10.805999999999999</v>
      </c>
      <c r="AQ129" s="25">
        <v>0.32869999999999999</v>
      </c>
      <c r="AR129" s="25">
        <v>8.3123000000000005</v>
      </c>
      <c r="AS129" s="25">
        <v>25.3049</v>
      </c>
      <c r="AU129" s="26">
        <v>39.936100000000003</v>
      </c>
      <c r="AV129" s="26">
        <v>7.4766000000000004</v>
      </c>
      <c r="AW129" s="26">
        <v>0.86450000000000005</v>
      </c>
      <c r="AX129" s="26">
        <v>3.1099999999999999E-2</v>
      </c>
      <c r="AY129" s="26">
        <v>0.25719999999999998</v>
      </c>
      <c r="AZ129" s="26">
        <v>31.745000000000001</v>
      </c>
      <c r="BA129" s="26">
        <v>1.0091000000000001</v>
      </c>
      <c r="BB129" s="26">
        <v>4.6140999999999996</v>
      </c>
      <c r="BC129" s="26">
        <v>2.2031999999999998</v>
      </c>
      <c r="BD129" s="26">
        <v>1.2611000000000001</v>
      </c>
      <c r="BE129" s="26">
        <v>4.9000000000000002E-2</v>
      </c>
      <c r="BF129" s="26">
        <v>0.74980000000000002</v>
      </c>
      <c r="BG129" s="26">
        <v>0.50609999999999999</v>
      </c>
      <c r="BI129" s="27">
        <f t="shared" si="61"/>
        <v>1.0668817295629769</v>
      </c>
      <c r="BJ129" s="27">
        <f t="shared" si="61"/>
        <v>1.1956016451328142</v>
      </c>
      <c r="BK129" s="27">
        <f t="shared" si="61"/>
        <v>1.0518531521110468</v>
      </c>
      <c r="BL129" s="27">
        <f t="shared" si="61"/>
        <v>0.98690546623794229</v>
      </c>
      <c r="BM129" s="27">
        <f t="shared" si="61"/>
        <v>1.0181087869362364</v>
      </c>
      <c r="BN129" s="27">
        <f t="shared" si="61"/>
        <v>1.0590677114506222</v>
      </c>
      <c r="BO129" s="27">
        <f t="shared" si="68"/>
        <v>1.0262277871370526</v>
      </c>
      <c r="BP129" s="27">
        <f t="shared" si="68"/>
        <v>1.321483884181097</v>
      </c>
      <c r="BQ129" s="27">
        <f t="shared" si="68"/>
        <v>0.96912636165577337</v>
      </c>
      <c r="BR129" s="27">
        <f t="shared" si="51"/>
        <v>1.3874118309412415</v>
      </c>
      <c r="BS129" s="27">
        <f t="shared" si="51"/>
        <v>0.9587712244897959</v>
      </c>
      <c r="BT129" s="27">
        <f t="shared" si="51"/>
        <v>0.91090957588690324</v>
      </c>
      <c r="BU129" s="27">
        <f t="shared" si="51"/>
        <v>0.97016399920964247</v>
      </c>
      <c r="BW129" s="19">
        <v>415222.6</v>
      </c>
      <c r="BX129" s="19">
        <v>78830.600000000006</v>
      </c>
      <c r="BY129" s="19">
        <v>16671.099999999999</v>
      </c>
      <c r="BZ129" s="19">
        <v>89.7</v>
      </c>
      <c r="CA129" s="19">
        <v>475.1</v>
      </c>
      <c r="CB129" s="19">
        <v>56701</v>
      </c>
      <c r="CC129" s="19">
        <v>1491.7</v>
      </c>
      <c r="CD129" s="19">
        <v>36132.9</v>
      </c>
      <c r="CE129" s="19">
        <v>50963.4</v>
      </c>
      <c r="CF129" s="19">
        <v>5412</v>
      </c>
      <c r="CG129" s="19">
        <v>976.7</v>
      </c>
      <c r="CH129" s="19">
        <v>255.8</v>
      </c>
      <c r="CI129" s="19">
        <v>8923.6</v>
      </c>
      <c r="CK129" s="19">
        <f t="shared" si="72"/>
        <v>418589.44285714283</v>
      </c>
      <c r="CL129" s="19">
        <f t="shared" si="69"/>
        <v>80148.123529411765</v>
      </c>
      <c r="CM129" s="19">
        <f t="shared" si="69"/>
        <v>23125.459574468085</v>
      </c>
      <c r="CN129" s="19">
        <f t="shared" si="69"/>
        <v>413.65</v>
      </c>
      <c r="CO129" s="19">
        <f t="shared" si="69"/>
        <v>693.71489361702129</v>
      </c>
      <c r="CP129" s="19">
        <f t="shared" si="69"/>
        <v>57064.591228070174</v>
      </c>
      <c r="CQ129" s="19">
        <f t="shared" si="69"/>
        <v>1714.3000000000002</v>
      </c>
      <c r="CR129" s="19">
        <f t="shared" si="69"/>
        <v>36815.65</v>
      </c>
      <c r="CS129" s="19">
        <f t="shared" si="69"/>
        <v>54798.950000000004</v>
      </c>
      <c r="CT129" s="19">
        <f t="shared" si="69"/>
        <v>5735.9</v>
      </c>
      <c r="CU129" s="19">
        <f t="shared" si="62"/>
        <v>2833.7190476190476</v>
      </c>
      <c r="CV129" s="19">
        <f t="shared" si="62"/>
        <v>380.57777777777778</v>
      </c>
      <c r="CW129" s="19">
        <f t="shared" si="62"/>
        <v>10001.65</v>
      </c>
      <c r="CY129" s="19">
        <v>3973.4</v>
      </c>
      <c r="CZ129" s="19">
        <v>1518.3</v>
      </c>
      <c r="DA129" s="19">
        <v>6857.1</v>
      </c>
      <c r="DB129" s="19">
        <v>355.5</v>
      </c>
      <c r="DC129" s="19">
        <v>209.3</v>
      </c>
      <c r="DD129" s="19">
        <v>365.5</v>
      </c>
      <c r="DE129" s="19">
        <v>235.9</v>
      </c>
      <c r="DF129" s="19">
        <v>774.1</v>
      </c>
      <c r="DG129" s="19">
        <v>3980.1</v>
      </c>
      <c r="DH129" s="19">
        <v>362.1</v>
      </c>
      <c r="DI129" s="19">
        <v>1933.6</v>
      </c>
      <c r="DJ129" s="19">
        <v>139.5</v>
      </c>
      <c r="DK129" s="19">
        <v>1209.3</v>
      </c>
      <c r="DM129" s="19">
        <v>2558.1</v>
      </c>
      <c r="DN129" s="19">
        <v>1073.0999999999999</v>
      </c>
      <c r="DO129" s="19">
        <v>5996.7</v>
      </c>
      <c r="DP129" s="19">
        <v>292.39999999999998</v>
      </c>
      <c r="DQ129" s="19">
        <v>229.2</v>
      </c>
      <c r="DR129" s="19">
        <v>362.1</v>
      </c>
      <c r="DS129" s="19">
        <v>209.3</v>
      </c>
      <c r="DT129" s="19">
        <v>591.4</v>
      </c>
      <c r="DU129" s="19">
        <v>3691</v>
      </c>
      <c r="DV129" s="19">
        <v>285.7</v>
      </c>
      <c r="DW129" s="19">
        <v>1787.4</v>
      </c>
      <c r="DX129" s="19">
        <v>113</v>
      </c>
      <c r="DY129" s="19">
        <v>946.8</v>
      </c>
      <c r="EA129" s="19">
        <f t="shared" si="73"/>
        <v>3366.8428571428572</v>
      </c>
      <c r="EB129" s="19">
        <f t="shared" si="70"/>
        <v>1317.5235294117647</v>
      </c>
      <c r="EC129" s="19">
        <f t="shared" si="70"/>
        <v>6454.3595744680852</v>
      </c>
      <c r="ED129" s="19">
        <f t="shared" si="70"/>
        <v>323.95</v>
      </c>
      <c r="EE129" s="19">
        <f t="shared" si="70"/>
        <v>218.61489361702127</v>
      </c>
      <c r="EF129" s="19">
        <f t="shared" si="70"/>
        <v>363.59122807017548</v>
      </c>
      <c r="EG129" s="19">
        <f t="shared" si="70"/>
        <v>222.60000000000002</v>
      </c>
      <c r="EH129" s="19">
        <f t="shared" si="70"/>
        <v>682.75</v>
      </c>
      <c r="EI129" s="19">
        <f t="shared" si="70"/>
        <v>3835.55</v>
      </c>
      <c r="EJ129" s="19">
        <f t="shared" si="70"/>
        <v>323.89999999999998</v>
      </c>
      <c r="EK129" s="19">
        <f t="shared" si="63"/>
        <v>1857.0190476190476</v>
      </c>
      <c r="EL129" s="19">
        <f t="shared" si="63"/>
        <v>124.77777777777777</v>
      </c>
      <c r="EM129" s="19">
        <f t="shared" si="63"/>
        <v>1078.05</v>
      </c>
      <c r="EO129" s="26">
        <v>30.1</v>
      </c>
      <c r="EQ129" s="19">
        <v>10</v>
      </c>
      <c r="ER129" s="19">
        <v>30</v>
      </c>
      <c r="ES129" s="19">
        <v>20</v>
      </c>
      <c r="ET129" s="19">
        <v>50</v>
      </c>
      <c r="EU129" s="19">
        <v>30</v>
      </c>
      <c r="EV129" s="19">
        <v>30</v>
      </c>
      <c r="EW129" s="19">
        <v>30</v>
      </c>
      <c r="EX129" s="19">
        <v>30</v>
      </c>
      <c r="EY129" s="19">
        <v>20</v>
      </c>
      <c r="EZ129" s="19">
        <v>30</v>
      </c>
      <c r="FA129" s="19">
        <v>20</v>
      </c>
      <c r="FB129" s="19">
        <v>30</v>
      </c>
      <c r="FC129" s="19">
        <v>20</v>
      </c>
      <c r="FE129" s="25">
        <v>2.1</v>
      </c>
      <c r="FF129" s="25">
        <v>2.2999999999999998</v>
      </c>
      <c r="FG129" s="25">
        <v>2.2000000000000002</v>
      </c>
      <c r="FH129" s="25">
        <v>2.8</v>
      </c>
      <c r="FI129" s="25">
        <v>2.2000000000000002</v>
      </c>
      <c r="FJ129" s="25">
        <v>3.2</v>
      </c>
      <c r="FK129" s="25">
        <v>2.5</v>
      </c>
      <c r="FL129" s="25">
        <v>2.8</v>
      </c>
      <c r="FM129" s="25">
        <v>2.2000000000000002</v>
      </c>
      <c r="FN129" s="25">
        <v>2.8</v>
      </c>
      <c r="FO129" s="25">
        <v>2.2000000000000002</v>
      </c>
      <c r="FP129" s="25">
        <v>3.5</v>
      </c>
      <c r="FQ129" s="25">
        <v>2.2000000000000002</v>
      </c>
      <c r="FR129" s="25"/>
      <c r="FS129" s="25">
        <v>2.8</v>
      </c>
      <c r="FT129" s="25">
        <v>2.8</v>
      </c>
      <c r="FU129" s="25">
        <v>2.5</v>
      </c>
      <c r="FV129" s="25">
        <v>2.8</v>
      </c>
      <c r="FW129" s="25">
        <v>2.5</v>
      </c>
      <c r="FX129" s="25">
        <v>2.5</v>
      </c>
      <c r="FY129" s="25">
        <v>2.5</v>
      </c>
      <c r="FZ129" s="25">
        <v>2.8</v>
      </c>
      <c r="GA129" s="25">
        <v>2.2000000000000002</v>
      </c>
      <c r="GB129" s="25">
        <v>2.8</v>
      </c>
      <c r="GC129" s="25">
        <v>2</v>
      </c>
      <c r="GD129" s="25">
        <v>2.8</v>
      </c>
      <c r="GE129" s="25">
        <v>2.2000000000000002</v>
      </c>
      <c r="GG129" s="28">
        <v>560706</v>
      </c>
      <c r="GH129" s="28">
        <v>386426.8</v>
      </c>
      <c r="GI129" s="28">
        <v>1904278.9</v>
      </c>
      <c r="GJ129" s="28">
        <v>136666</v>
      </c>
      <c r="GK129" s="28">
        <v>151055.4</v>
      </c>
      <c r="GL129" s="28">
        <v>125939.4</v>
      </c>
      <c r="GM129" s="28">
        <v>48865.4</v>
      </c>
      <c r="GN129" s="28">
        <v>448639.5</v>
      </c>
      <c r="GO129" s="28">
        <v>568018.30000000005</v>
      </c>
      <c r="GP129" s="28">
        <v>50075.9</v>
      </c>
      <c r="GQ129" s="28">
        <v>296729</v>
      </c>
      <c r="GR129" s="28">
        <v>3095.5</v>
      </c>
      <c r="GS129" s="28">
        <v>35263.800000000003</v>
      </c>
      <c r="GU129" s="26">
        <v>25.21</v>
      </c>
      <c r="GV129" s="26">
        <v>19.399999999999999</v>
      </c>
      <c r="GW129" s="26">
        <v>59.19</v>
      </c>
      <c r="GX129" s="26">
        <v>41.39</v>
      </c>
      <c r="GY129" s="26">
        <v>56.02</v>
      </c>
      <c r="GZ129" s="26">
        <v>54.81</v>
      </c>
      <c r="HA129" s="26">
        <v>25.58</v>
      </c>
      <c r="HB129" s="26">
        <v>34.549999999999997</v>
      </c>
      <c r="HC129" s="26">
        <v>17.55</v>
      </c>
      <c r="HD129" s="26">
        <v>8.66</v>
      </c>
      <c r="HE129" s="26">
        <v>12.39</v>
      </c>
      <c r="HF129" s="26">
        <v>9.02</v>
      </c>
      <c r="HG129" s="26">
        <v>2</v>
      </c>
      <c r="HI129" s="27">
        <f t="shared" si="74"/>
        <v>2.152377028060504E-2</v>
      </c>
      <c r="HJ129" s="27">
        <f t="shared" si="71"/>
        <v>9.7273056554813726E-3</v>
      </c>
      <c r="HK129" s="27">
        <f t="shared" si="71"/>
        <v>1.4362746077180525E-2</v>
      </c>
      <c r="HL129" s="27">
        <f t="shared" si="71"/>
        <v>1.860447812339102E-2</v>
      </c>
      <c r="HM129" s="27">
        <f t="shared" si="71"/>
        <v>2.4924892005361861E-2</v>
      </c>
      <c r="HN129" s="27">
        <f t="shared" si="71"/>
        <v>3.9239275998628656E-2</v>
      </c>
      <c r="HO129" s="27">
        <f t="shared" si="71"/>
        <v>3.5784735313524885E-2</v>
      </c>
      <c r="HP129" s="27">
        <f t="shared" si="71"/>
        <v>1.1872321446613075E-2</v>
      </c>
      <c r="HQ129" s="27">
        <f t="shared" si="71"/>
        <v>1.014021192138051E-2</v>
      </c>
      <c r="HR129" s="27">
        <f t="shared" si="71"/>
        <v>1.9279349371367775E-2</v>
      </c>
      <c r="HS129" s="27">
        <f t="shared" si="64"/>
        <v>9.4334921115384572E-3</v>
      </c>
      <c r="HT129" s="27">
        <f t="shared" si="64"/>
        <v>0.13237683630239613</v>
      </c>
      <c r="HU129" s="27">
        <f t="shared" si="64"/>
        <v>9.8787842266225365E-3</v>
      </c>
      <c r="HW129" s="27">
        <f t="shared" si="38"/>
        <v>4.6045801761298362E-2</v>
      </c>
      <c r="HX129" s="27">
        <f t="shared" si="39"/>
        <v>1.8379744036032052E-2</v>
      </c>
      <c r="HY129" s="27">
        <f t="shared" si="40"/>
        <v>2.3964241829775707E-2</v>
      </c>
      <c r="HZ129" s="27">
        <f t="shared" si="41"/>
        <v>2.7192305225148317E-2</v>
      </c>
      <c r="IA129" s="27">
        <f t="shared" si="42"/>
        <v>3.6667008629087838E-2</v>
      </c>
      <c r="IB129" s="27">
        <f t="shared" si="43"/>
        <v>5.0481328572235765E-2</v>
      </c>
      <c r="IC129" s="27">
        <f t="shared" si="44"/>
        <v>4.6205250236823328E-2</v>
      </c>
      <c r="ID129" s="27">
        <f t="shared" si="45"/>
        <v>1.9687870654918463E-2</v>
      </c>
      <c r="IE129" s="27">
        <f t="shared" si="46"/>
        <v>1.418818452039561E-2</v>
      </c>
      <c r="IF129" s="27">
        <f t="shared" si="47"/>
        <v>2.5987984572122615E-2</v>
      </c>
      <c r="IG129" s="27">
        <f t="shared" si="48"/>
        <v>1.1363584597559224E-2</v>
      </c>
      <c r="IH129" s="27"/>
      <c r="II129" s="27"/>
      <c r="IK129" s="27">
        <f t="shared" si="67"/>
        <v>2.8514745452905979E-3</v>
      </c>
      <c r="IL129" s="27">
        <f t="shared" si="67"/>
        <v>3.8102068056684729E-3</v>
      </c>
      <c r="IM129" s="27">
        <f t="shared" si="67"/>
        <v>1.3296436228654982E-2</v>
      </c>
      <c r="IN129" s="27">
        <f t="shared" si="67"/>
        <v>0.24680261730490752</v>
      </c>
      <c r="IO129" s="27">
        <f t="shared" si="67"/>
        <v>6.6903220188383988E-2</v>
      </c>
      <c r="IP129" s="27">
        <f t="shared" si="67"/>
        <v>4.4476227422322739E-3</v>
      </c>
      <c r="IQ129" s="27">
        <f t="shared" si="67"/>
        <v>3.1047614307445747E-2</v>
      </c>
      <c r="IR129" s="27">
        <f t="shared" si="66"/>
        <v>5.6397476822965748E-3</v>
      </c>
      <c r="IS129" s="27">
        <f t="shared" si="66"/>
        <v>6.1237855460027106E-3</v>
      </c>
      <c r="IT129" s="27">
        <f t="shared" si="66"/>
        <v>1.5136570301526748E-2</v>
      </c>
      <c r="IU129" s="27">
        <f t="shared" si="66"/>
        <v>9.0377673838795955E-2</v>
      </c>
      <c r="IV129" s="27">
        <f t="shared" si="66"/>
        <v>9.248133853436076E-2</v>
      </c>
      <c r="IW129" s="27">
        <f t="shared" si="66"/>
        <v>1.5202872743559965E-2</v>
      </c>
    </row>
    <row r="130" spans="1:257">
      <c r="A130" s="21">
        <v>128</v>
      </c>
      <c r="B130" s="19" t="s">
        <v>173</v>
      </c>
      <c r="C130" s="19">
        <v>13</v>
      </c>
      <c r="D130" s="19">
        <v>2</v>
      </c>
      <c r="E130" s="19">
        <v>12</v>
      </c>
      <c r="G130" s="23">
        <v>41219</v>
      </c>
      <c r="H130" s="24">
        <v>5.063657407407407E-2</v>
      </c>
      <c r="J130" s="25">
        <v>32.886000000000003</v>
      </c>
      <c r="K130" s="25">
        <v>-44.344000000000001</v>
      </c>
      <c r="L130" s="25">
        <v>10.452999999999999</v>
      </c>
      <c r="M130" s="26"/>
      <c r="O130" s="26">
        <v>42.403858139999997</v>
      </c>
      <c r="P130" s="26">
        <v>9.2130069599999995</v>
      </c>
      <c r="Q130" s="26">
        <v>0.9410283599999999</v>
      </c>
      <c r="R130" s="26">
        <v>2.9231200000000002E-2</v>
      </c>
      <c r="S130" s="26">
        <v>0.23096426999999997</v>
      </c>
      <c r="T130" s="26">
        <v>33.286901000000007</v>
      </c>
      <c r="U130" s="26">
        <v>1.0304015399999997</v>
      </c>
      <c r="V130" s="26">
        <v>5.9598223800000003</v>
      </c>
      <c r="W130" s="26">
        <v>2.3100791999999997</v>
      </c>
      <c r="X130" s="26">
        <v>1.8669384499999999</v>
      </c>
      <c r="Y130" s="26">
        <v>4.9389009999999997E-2</v>
      </c>
      <c r="Z130" s="26">
        <v>0.51200000000000001</v>
      </c>
      <c r="AA130" s="26">
        <v>0.49899999999999994</v>
      </c>
      <c r="AB130" s="26">
        <f t="shared" si="49"/>
        <v>98.332620510000012</v>
      </c>
      <c r="AC130" s="26">
        <f t="shared" si="50"/>
        <v>0.21558901802257033</v>
      </c>
      <c r="AD130" s="26">
        <f t="shared" si="36"/>
        <v>0.11259492232012905</v>
      </c>
      <c r="AE130" s="26">
        <f t="shared" si="37"/>
        <v>98.004436569657315</v>
      </c>
      <c r="AG130" s="25">
        <v>73.679000000000002</v>
      </c>
      <c r="AH130" s="25">
        <v>21.052</v>
      </c>
      <c r="AI130" s="25">
        <v>0.90439999999999998</v>
      </c>
      <c r="AJ130" s="25">
        <v>4.9200000000000001E-2</v>
      </c>
      <c r="AK130" s="25">
        <v>0.27500000000000002</v>
      </c>
      <c r="AL130" s="25">
        <v>44.546999999999997</v>
      </c>
      <c r="AM130" s="25">
        <v>3.0369999999999999</v>
      </c>
      <c r="AN130" s="25">
        <v>7.8789999999999996</v>
      </c>
      <c r="AO130" s="25">
        <v>9.7040000000000006</v>
      </c>
      <c r="AP130" s="25">
        <v>11.555999999999999</v>
      </c>
      <c r="AQ130" s="25">
        <v>0.34179999999999999</v>
      </c>
      <c r="AR130" s="25">
        <v>6.1974999999999998</v>
      </c>
      <c r="AS130" s="25">
        <v>25.743200000000002</v>
      </c>
      <c r="AU130" s="26">
        <v>39.734400000000001</v>
      </c>
      <c r="AV130" s="26">
        <v>7.7156000000000002</v>
      </c>
      <c r="AW130" s="26">
        <v>0.8931</v>
      </c>
      <c r="AX130" s="26">
        <v>2.98E-2</v>
      </c>
      <c r="AY130" s="26">
        <v>0.2266</v>
      </c>
      <c r="AZ130" s="26">
        <v>31.4101</v>
      </c>
      <c r="BA130" s="26">
        <v>1.0031000000000001</v>
      </c>
      <c r="BB130" s="26">
        <v>4.5138999999999996</v>
      </c>
      <c r="BC130" s="26">
        <v>2.3828999999999998</v>
      </c>
      <c r="BD130" s="26">
        <v>1.3486</v>
      </c>
      <c r="BE130" s="26">
        <v>5.0999999999999997E-2</v>
      </c>
      <c r="BF130" s="26">
        <v>0.55900000000000005</v>
      </c>
      <c r="BG130" s="26">
        <v>0.51490000000000002</v>
      </c>
      <c r="BI130" s="27">
        <f t="shared" si="61"/>
        <v>1.0671825456028026</v>
      </c>
      <c r="BJ130" s="27">
        <f t="shared" si="61"/>
        <v>1.1940752449582663</v>
      </c>
      <c r="BK130" s="27">
        <f t="shared" si="61"/>
        <v>1.0536651662747731</v>
      </c>
      <c r="BL130" s="27">
        <f t="shared" si="61"/>
        <v>0.98091275167785241</v>
      </c>
      <c r="BM130" s="27">
        <f t="shared" si="61"/>
        <v>1.0192597969991173</v>
      </c>
      <c r="BN130" s="27">
        <f t="shared" si="61"/>
        <v>1.059751513048351</v>
      </c>
      <c r="BO130" s="27">
        <f t="shared" si="68"/>
        <v>1.0272171667829724</v>
      </c>
      <c r="BP130" s="27">
        <f t="shared" si="68"/>
        <v>1.3203266310729083</v>
      </c>
      <c r="BQ130" s="27">
        <f t="shared" si="68"/>
        <v>0.96944026186579368</v>
      </c>
      <c r="BR130" s="27">
        <f t="shared" si="51"/>
        <v>1.3843529956992435</v>
      </c>
      <c r="BS130" s="27">
        <f t="shared" si="51"/>
        <v>0.96841196078431369</v>
      </c>
      <c r="BT130" s="27">
        <f t="shared" si="51"/>
        <v>0.91592128801431116</v>
      </c>
      <c r="BU130" s="27">
        <f t="shared" si="51"/>
        <v>0.96912021751796451</v>
      </c>
      <c r="BW130" s="19">
        <v>413122.9</v>
      </c>
      <c r="BX130" s="19">
        <v>81352.2</v>
      </c>
      <c r="BY130" s="19">
        <v>17222.599999999999</v>
      </c>
      <c r="BZ130" s="19">
        <v>83.1</v>
      </c>
      <c r="CA130" s="19">
        <v>418.6</v>
      </c>
      <c r="CB130" s="19">
        <v>56103</v>
      </c>
      <c r="CC130" s="19">
        <v>1485.1</v>
      </c>
      <c r="CD130" s="19">
        <v>35345.5</v>
      </c>
      <c r="CE130" s="19">
        <v>55122.9</v>
      </c>
      <c r="CF130" s="19">
        <v>5787.4</v>
      </c>
      <c r="CG130" s="19">
        <v>1013.3</v>
      </c>
      <c r="CH130" s="19">
        <v>192.7</v>
      </c>
      <c r="CI130" s="19">
        <v>9079.7000000000007</v>
      </c>
      <c r="CK130" s="19">
        <f t="shared" si="72"/>
        <v>416328.4</v>
      </c>
      <c r="CL130" s="19">
        <f t="shared" si="69"/>
        <v>82678.194117647057</v>
      </c>
      <c r="CM130" s="19">
        <f t="shared" si="69"/>
        <v>23609.970212765955</v>
      </c>
      <c r="CN130" s="19">
        <f t="shared" si="69"/>
        <v>403.70000000000005</v>
      </c>
      <c r="CO130" s="19">
        <f t="shared" si="69"/>
        <v>644.28936170212774</v>
      </c>
      <c r="CP130" s="19">
        <f t="shared" si="69"/>
        <v>56437.73333333333</v>
      </c>
      <c r="CQ130" s="19">
        <f t="shared" si="69"/>
        <v>1719.35</v>
      </c>
      <c r="CR130" s="19">
        <f t="shared" si="69"/>
        <v>36051.5</v>
      </c>
      <c r="CS130" s="19">
        <f t="shared" si="69"/>
        <v>59029.9</v>
      </c>
      <c r="CT130" s="19">
        <f t="shared" si="69"/>
        <v>6119.5999999999995</v>
      </c>
      <c r="CU130" s="19">
        <f t="shared" si="62"/>
        <v>2768.2571428571428</v>
      </c>
      <c r="CV130" s="19">
        <f t="shared" si="62"/>
        <v>338.15555555555557</v>
      </c>
      <c r="CW130" s="19">
        <f t="shared" si="62"/>
        <v>10112.950000000001</v>
      </c>
      <c r="CY130" s="19">
        <v>3720.9</v>
      </c>
      <c r="CZ130" s="19">
        <v>1604.7</v>
      </c>
      <c r="DA130" s="19">
        <v>6830.6</v>
      </c>
      <c r="DB130" s="19">
        <v>355.5</v>
      </c>
      <c r="DC130" s="19">
        <v>222.6</v>
      </c>
      <c r="DD130" s="19">
        <v>342.2</v>
      </c>
      <c r="DE130" s="19">
        <v>262.5</v>
      </c>
      <c r="DF130" s="19">
        <v>800.7</v>
      </c>
      <c r="DG130" s="19">
        <v>3950.2</v>
      </c>
      <c r="DH130" s="19">
        <v>375.4</v>
      </c>
      <c r="DI130" s="19">
        <v>1847.2</v>
      </c>
      <c r="DJ130" s="19">
        <v>169.4</v>
      </c>
      <c r="DK130" s="19">
        <v>1156.2</v>
      </c>
      <c r="DM130" s="19">
        <v>2518.3000000000002</v>
      </c>
      <c r="DN130" s="19">
        <v>986.7</v>
      </c>
      <c r="DO130" s="19">
        <v>5883.7</v>
      </c>
      <c r="DP130" s="19">
        <v>285.7</v>
      </c>
      <c r="DQ130" s="19">
        <v>229.2</v>
      </c>
      <c r="DR130" s="19">
        <v>328.9</v>
      </c>
      <c r="DS130" s="19">
        <v>206</v>
      </c>
      <c r="DT130" s="19">
        <v>611.29999999999995</v>
      </c>
      <c r="DU130" s="19">
        <v>3863.8</v>
      </c>
      <c r="DV130" s="19">
        <v>289</v>
      </c>
      <c r="DW130" s="19">
        <v>1671.1</v>
      </c>
      <c r="DX130" s="19">
        <v>126.3</v>
      </c>
      <c r="DY130" s="19">
        <v>910.3</v>
      </c>
      <c r="EA130" s="19">
        <f t="shared" si="73"/>
        <v>3205.5</v>
      </c>
      <c r="EB130" s="19">
        <f t="shared" si="70"/>
        <v>1325.9941176470588</v>
      </c>
      <c r="EC130" s="19">
        <f t="shared" si="70"/>
        <v>6387.3702127659571</v>
      </c>
      <c r="ED130" s="19">
        <f t="shared" si="70"/>
        <v>320.60000000000002</v>
      </c>
      <c r="EE130" s="19">
        <f t="shared" si="70"/>
        <v>225.68936170212766</v>
      </c>
      <c r="EF130" s="19">
        <f t="shared" si="70"/>
        <v>334.73333333333329</v>
      </c>
      <c r="EG130" s="19">
        <f t="shared" si="70"/>
        <v>234.25</v>
      </c>
      <c r="EH130" s="19">
        <f t="shared" si="70"/>
        <v>706</v>
      </c>
      <c r="EI130" s="19">
        <f t="shared" si="70"/>
        <v>3907</v>
      </c>
      <c r="EJ130" s="19">
        <f t="shared" si="70"/>
        <v>332.2</v>
      </c>
      <c r="EK130" s="19">
        <f t="shared" si="63"/>
        <v>1754.9571428571428</v>
      </c>
      <c r="EL130" s="19">
        <f t="shared" si="63"/>
        <v>145.45555555555555</v>
      </c>
      <c r="EM130" s="19">
        <f t="shared" si="63"/>
        <v>1033.25</v>
      </c>
      <c r="EO130" s="26">
        <v>30.1</v>
      </c>
      <c r="EQ130" s="19">
        <v>10</v>
      </c>
      <c r="ER130" s="19">
        <v>30</v>
      </c>
      <c r="ES130" s="19">
        <v>20</v>
      </c>
      <c r="ET130" s="19">
        <v>50</v>
      </c>
      <c r="EU130" s="19">
        <v>30</v>
      </c>
      <c r="EV130" s="19">
        <v>30</v>
      </c>
      <c r="EW130" s="19">
        <v>30</v>
      </c>
      <c r="EX130" s="19">
        <v>30</v>
      </c>
      <c r="EY130" s="19">
        <v>20</v>
      </c>
      <c r="EZ130" s="19">
        <v>30</v>
      </c>
      <c r="FA130" s="19">
        <v>20</v>
      </c>
      <c r="FB130" s="19">
        <v>30</v>
      </c>
      <c r="FC130" s="19">
        <v>20</v>
      </c>
      <c r="FE130" s="25">
        <v>2.1</v>
      </c>
      <c r="FF130" s="25">
        <v>2.2999999999999998</v>
      </c>
      <c r="FG130" s="25">
        <v>2.2000000000000002</v>
      </c>
      <c r="FH130" s="25">
        <v>2.8</v>
      </c>
      <c r="FI130" s="25">
        <v>2.2000000000000002</v>
      </c>
      <c r="FJ130" s="25">
        <v>3.2</v>
      </c>
      <c r="FK130" s="25">
        <v>2.5</v>
      </c>
      <c r="FL130" s="25">
        <v>2.8</v>
      </c>
      <c r="FM130" s="25">
        <v>2.2000000000000002</v>
      </c>
      <c r="FN130" s="25">
        <v>2.8</v>
      </c>
      <c r="FO130" s="25">
        <v>2.2000000000000002</v>
      </c>
      <c r="FP130" s="25">
        <v>3.5</v>
      </c>
      <c r="FQ130" s="25">
        <v>2.2000000000000002</v>
      </c>
      <c r="FR130" s="25"/>
      <c r="FS130" s="25">
        <v>2.8</v>
      </c>
      <c r="FT130" s="25">
        <v>2.8</v>
      </c>
      <c r="FU130" s="25">
        <v>2.5</v>
      </c>
      <c r="FV130" s="25">
        <v>2.8</v>
      </c>
      <c r="FW130" s="25">
        <v>2.5</v>
      </c>
      <c r="FX130" s="25">
        <v>2.5</v>
      </c>
      <c r="FY130" s="25">
        <v>2.5</v>
      </c>
      <c r="FZ130" s="25">
        <v>2.8</v>
      </c>
      <c r="GA130" s="25">
        <v>2.2000000000000002</v>
      </c>
      <c r="GB130" s="25">
        <v>2.8</v>
      </c>
      <c r="GC130" s="25">
        <v>2</v>
      </c>
      <c r="GD130" s="25">
        <v>2.8</v>
      </c>
      <c r="GE130" s="25">
        <v>2.2000000000000002</v>
      </c>
      <c r="GG130" s="28">
        <v>560706</v>
      </c>
      <c r="GH130" s="28">
        <v>386426.8</v>
      </c>
      <c r="GI130" s="28">
        <v>1904278.9</v>
      </c>
      <c r="GJ130" s="28">
        <v>136666</v>
      </c>
      <c r="GK130" s="28">
        <v>151055.4</v>
      </c>
      <c r="GL130" s="28">
        <v>125939.4</v>
      </c>
      <c r="GM130" s="28">
        <v>48865.4</v>
      </c>
      <c r="GN130" s="28">
        <v>448639.5</v>
      </c>
      <c r="GO130" s="28">
        <v>568018.30000000005</v>
      </c>
      <c r="GP130" s="28">
        <v>50075.9</v>
      </c>
      <c r="GQ130" s="28">
        <v>296729</v>
      </c>
      <c r="GR130" s="28">
        <v>3095.5</v>
      </c>
      <c r="GS130" s="28">
        <v>35263.800000000003</v>
      </c>
      <c r="GU130" s="26">
        <v>25.21</v>
      </c>
      <c r="GV130" s="26">
        <v>19.399999999999999</v>
      </c>
      <c r="GW130" s="26">
        <v>59.19</v>
      </c>
      <c r="GX130" s="26">
        <v>41.39</v>
      </c>
      <c r="GY130" s="26">
        <v>56.02</v>
      </c>
      <c r="GZ130" s="26">
        <v>54.81</v>
      </c>
      <c r="HA130" s="26">
        <v>25.58</v>
      </c>
      <c r="HB130" s="26">
        <v>34.549999999999997</v>
      </c>
      <c r="HC130" s="26">
        <v>17.55</v>
      </c>
      <c r="HD130" s="26">
        <v>8.66</v>
      </c>
      <c r="HE130" s="26">
        <v>12.39</v>
      </c>
      <c r="HF130" s="26">
        <v>9.02</v>
      </c>
      <c r="HG130" s="26">
        <v>2</v>
      </c>
      <c r="HI130" s="27">
        <f t="shared" si="74"/>
        <v>2.1007639257115518E-2</v>
      </c>
      <c r="HJ130" s="27">
        <f t="shared" si="71"/>
        <v>9.7460663194786738E-3</v>
      </c>
      <c r="HK130" s="27">
        <f t="shared" si="71"/>
        <v>1.4312630469496915E-2</v>
      </c>
      <c r="HL130" s="27">
        <f t="shared" si="71"/>
        <v>1.8395647748115532E-2</v>
      </c>
      <c r="HM130" s="27">
        <f t="shared" si="71"/>
        <v>2.5353601812355527E-2</v>
      </c>
      <c r="HN130" s="27">
        <f t="shared" si="71"/>
        <v>3.7674204080968582E-2</v>
      </c>
      <c r="HO130" s="27">
        <f t="shared" si="71"/>
        <v>3.674460032347112E-2</v>
      </c>
      <c r="HP130" s="27">
        <f t="shared" si="71"/>
        <v>1.2062203602326491E-2</v>
      </c>
      <c r="HQ130" s="27">
        <f t="shared" si="71"/>
        <v>1.0237538737423349E-2</v>
      </c>
      <c r="HR130" s="27">
        <f t="shared" si="71"/>
        <v>1.9481758921201506E-2</v>
      </c>
      <c r="HS130" s="27">
        <f t="shared" si="64"/>
        <v>9.2628092923490411E-3</v>
      </c>
      <c r="HT130" s="27">
        <f t="shared" si="64"/>
        <v>0.14371146492271086</v>
      </c>
      <c r="HU130" s="27">
        <f t="shared" si="64"/>
        <v>9.6609370800116567E-3</v>
      </c>
      <c r="HW130" s="27">
        <f t="shared" si="38"/>
        <v>4.4941642662747229E-2</v>
      </c>
      <c r="HX130" s="27">
        <f t="shared" si="39"/>
        <v>1.8415192310654954E-2</v>
      </c>
      <c r="HY130" s="27">
        <f t="shared" si="40"/>
        <v>2.3880623938355605E-2</v>
      </c>
      <c r="HZ130" s="27">
        <f t="shared" si="41"/>
        <v>2.6887078748645661E-2</v>
      </c>
      <c r="IA130" s="27">
        <f t="shared" si="42"/>
        <v>3.7297683626156215E-2</v>
      </c>
      <c r="IB130" s="27">
        <f t="shared" si="43"/>
        <v>4.8467863550166079E-2</v>
      </c>
      <c r="IC130" s="27">
        <f t="shared" si="44"/>
        <v>4.7444627937665906E-2</v>
      </c>
      <c r="ID130" s="27">
        <f t="shared" si="45"/>
        <v>2.0002752233738021E-2</v>
      </c>
      <c r="IE130" s="27">
        <f t="shared" si="46"/>
        <v>1.432436420140275E-2</v>
      </c>
      <c r="IF130" s="27">
        <f t="shared" si="47"/>
        <v>2.6260826573011993E-2</v>
      </c>
      <c r="IG130" s="27">
        <f t="shared" si="48"/>
        <v>1.1157980073563655E-2</v>
      </c>
      <c r="IH130" s="27"/>
      <c r="II130" s="27"/>
      <c r="IK130" s="27">
        <f t="shared" si="67"/>
        <v>2.8577288066149384E-3</v>
      </c>
      <c r="IL130" s="27">
        <f t="shared" si="67"/>
        <v>3.7491886407571861E-3</v>
      </c>
      <c r="IM130" s="27">
        <f t="shared" si="67"/>
        <v>1.2961176214873504E-2</v>
      </c>
      <c r="IN130" s="27">
        <f t="shared" si="67"/>
        <v>0.2639915153016526</v>
      </c>
      <c r="IO130" s="27">
        <f t="shared" si="67"/>
        <v>7.4150010448853429E-2</v>
      </c>
      <c r="IP130" s="27">
        <f t="shared" si="67"/>
        <v>4.4692939737694688E-3</v>
      </c>
      <c r="IQ130" s="27">
        <f t="shared" si="67"/>
        <v>3.1319747351456088E-2</v>
      </c>
      <c r="IR130" s="27">
        <f t="shared" si="66"/>
        <v>5.7081447572781881E-3</v>
      </c>
      <c r="IS130" s="27">
        <f t="shared" si="66"/>
        <v>5.8657340800233656E-3</v>
      </c>
      <c r="IT130" s="27">
        <f t="shared" si="66"/>
        <v>1.460538713416654E-2</v>
      </c>
      <c r="IU130" s="27">
        <f t="shared" si="66"/>
        <v>8.5543554705072869E-2</v>
      </c>
      <c r="IV130" s="27">
        <f t="shared" si="66"/>
        <v>0.12009434155112478</v>
      </c>
      <c r="IW130" s="27">
        <f t="shared" si="66"/>
        <v>1.4986274070781741E-2</v>
      </c>
    </row>
    <row r="131" spans="1:257">
      <c r="A131" s="21">
        <v>129</v>
      </c>
      <c r="B131" s="19" t="s">
        <v>173</v>
      </c>
      <c r="C131" s="19">
        <v>13</v>
      </c>
      <c r="D131" s="19">
        <v>2</v>
      </c>
      <c r="E131" s="19">
        <v>13</v>
      </c>
      <c r="G131" s="23">
        <v>41219</v>
      </c>
      <c r="H131" s="24">
        <v>5.3668981481481477E-2</v>
      </c>
      <c r="J131" s="25">
        <v>32.877000000000002</v>
      </c>
      <c r="K131" s="25">
        <v>-44.335999999999999</v>
      </c>
      <c r="L131" s="25">
        <v>10.452999999999999</v>
      </c>
      <c r="M131" s="26"/>
      <c r="O131" s="26">
        <v>42.408136819999996</v>
      </c>
      <c r="P131" s="26">
        <v>9.1260918000000011</v>
      </c>
      <c r="Q131" s="26">
        <v>0.90265308999999994</v>
      </c>
      <c r="R131" s="26">
        <v>3.3615880000000001E-2</v>
      </c>
      <c r="S131" s="26">
        <v>0.23243538</v>
      </c>
      <c r="T131" s="26">
        <v>33.468297499999998</v>
      </c>
      <c r="U131" s="26">
        <v>1.02394539</v>
      </c>
      <c r="V131" s="26">
        <v>6.0029374000000004</v>
      </c>
      <c r="W131" s="26">
        <v>2.1813528</v>
      </c>
      <c r="X131" s="26">
        <v>1.8736782999999999</v>
      </c>
      <c r="Y131" s="26">
        <v>4.9389009999999997E-2</v>
      </c>
      <c r="Z131" s="26">
        <v>0.51100000000000001</v>
      </c>
      <c r="AA131" s="26">
        <v>0.48799999999999999</v>
      </c>
      <c r="AB131" s="26">
        <f t="shared" si="49"/>
        <v>98.301533369999973</v>
      </c>
      <c r="AC131" s="26">
        <f t="shared" si="50"/>
        <v>0.215167945721745</v>
      </c>
      <c r="AD131" s="26">
        <f t="shared" si="36"/>
        <v>0.11011286992429456</v>
      </c>
      <c r="AE131" s="26">
        <f t="shared" si="37"/>
        <v>97.976252554353934</v>
      </c>
      <c r="AG131" s="25">
        <v>73.668999999999997</v>
      </c>
      <c r="AH131" s="25">
        <v>20.835999999999999</v>
      </c>
      <c r="AI131" s="25">
        <v>0.86809999999999998</v>
      </c>
      <c r="AJ131" s="25">
        <v>5.6399999999999999E-2</v>
      </c>
      <c r="AK131" s="25">
        <v>0.27629999999999999</v>
      </c>
      <c r="AL131" s="25">
        <v>44.798999999999999</v>
      </c>
      <c r="AM131" s="25">
        <v>3.0188999999999999</v>
      </c>
      <c r="AN131" s="25">
        <v>7.9290000000000003</v>
      </c>
      <c r="AO131" s="25">
        <v>9.1620000000000008</v>
      </c>
      <c r="AP131" s="25">
        <v>11.582000000000001</v>
      </c>
      <c r="AQ131" s="25">
        <v>0.3473</v>
      </c>
      <c r="AR131" s="25">
        <v>6.1974999999999998</v>
      </c>
      <c r="AS131" s="25">
        <v>25.1448</v>
      </c>
      <c r="AU131" s="26">
        <v>39.728999999999999</v>
      </c>
      <c r="AV131" s="26">
        <v>7.6364000000000001</v>
      </c>
      <c r="AW131" s="26">
        <v>0.85719999999999996</v>
      </c>
      <c r="AX131" s="26">
        <v>3.4099999999999998E-2</v>
      </c>
      <c r="AY131" s="26">
        <v>0.22770000000000001</v>
      </c>
      <c r="AZ131" s="26">
        <v>31.587800000000001</v>
      </c>
      <c r="BA131" s="26">
        <v>0.99709999999999999</v>
      </c>
      <c r="BB131" s="26">
        <v>4.5425000000000004</v>
      </c>
      <c r="BC131" s="26">
        <v>2.2498</v>
      </c>
      <c r="BD131" s="26">
        <v>1.3515999999999999</v>
      </c>
      <c r="BE131" s="26">
        <v>5.1799999999999999E-2</v>
      </c>
      <c r="BF131" s="26">
        <v>0.55900000000000005</v>
      </c>
      <c r="BG131" s="26">
        <v>0.50290000000000001</v>
      </c>
      <c r="BI131" s="27">
        <f t="shared" si="61"/>
        <v>1.0674352946210577</v>
      </c>
      <c r="BJ131" s="27">
        <f t="shared" si="61"/>
        <v>1.195077759153528</v>
      </c>
      <c r="BK131" s="27">
        <f t="shared" si="61"/>
        <v>1.0530250699953336</v>
      </c>
      <c r="BL131" s="27">
        <f t="shared" si="61"/>
        <v>0.98580293255131968</v>
      </c>
      <c r="BM131" s="27">
        <f t="shared" si="61"/>
        <v>1.0207965744400527</v>
      </c>
      <c r="BN131" s="27">
        <f t="shared" si="61"/>
        <v>1.0595323985842635</v>
      </c>
      <c r="BO131" s="27">
        <f t="shared" si="68"/>
        <v>1.0269234680573662</v>
      </c>
      <c r="BP131" s="27">
        <f t="shared" si="68"/>
        <v>1.3215052063841497</v>
      </c>
      <c r="BQ131" s="27">
        <f t="shared" si="68"/>
        <v>0.96957631789492393</v>
      </c>
      <c r="BR131" s="27">
        <f t="shared" si="51"/>
        <v>1.3862668688961231</v>
      </c>
      <c r="BS131" s="27">
        <f t="shared" si="51"/>
        <v>0.95345579150579152</v>
      </c>
      <c r="BT131" s="27">
        <f t="shared" si="51"/>
        <v>0.9141323792486582</v>
      </c>
      <c r="BU131" s="27">
        <f t="shared" si="51"/>
        <v>0.97037184330880888</v>
      </c>
      <c r="BW131" s="19">
        <v>413066.4</v>
      </c>
      <c r="BX131" s="19">
        <v>80515</v>
      </c>
      <c r="BY131" s="19">
        <v>16531.599999999999</v>
      </c>
      <c r="BZ131" s="19">
        <v>93</v>
      </c>
      <c r="CA131" s="19">
        <v>421.9</v>
      </c>
      <c r="CB131" s="19">
        <v>56418.6</v>
      </c>
      <c r="CC131" s="19">
        <v>1475.1</v>
      </c>
      <c r="CD131" s="19">
        <v>35574.800000000003</v>
      </c>
      <c r="CE131" s="19">
        <v>52043.199999999997</v>
      </c>
      <c r="CF131" s="19">
        <v>5800.7</v>
      </c>
      <c r="CG131" s="19">
        <v>1029.9000000000001</v>
      </c>
      <c r="CH131" s="19">
        <v>192.7</v>
      </c>
      <c r="CI131" s="19">
        <v>8867.1</v>
      </c>
      <c r="CK131" s="19">
        <f t="shared" si="72"/>
        <v>416430.41428571433</v>
      </c>
      <c r="CL131" s="19">
        <f t="shared" si="69"/>
        <v>81808.666666666672</v>
      </c>
      <c r="CM131" s="19">
        <f t="shared" si="69"/>
        <v>23261.517021276595</v>
      </c>
      <c r="CN131" s="19">
        <f t="shared" si="69"/>
        <v>428.55</v>
      </c>
      <c r="CO131" s="19">
        <f t="shared" si="69"/>
        <v>635.82340425531913</v>
      </c>
      <c r="CP131" s="19">
        <f t="shared" si="69"/>
        <v>56743.14736842105</v>
      </c>
      <c r="CQ131" s="19">
        <f t="shared" si="69"/>
        <v>1691</v>
      </c>
      <c r="CR131" s="19">
        <f t="shared" si="69"/>
        <v>36227.600000000006</v>
      </c>
      <c r="CS131" s="19">
        <f t="shared" si="69"/>
        <v>55996.7</v>
      </c>
      <c r="CT131" s="19">
        <f t="shared" si="69"/>
        <v>6127.95</v>
      </c>
      <c r="CU131" s="19">
        <f t="shared" si="62"/>
        <v>2751.9333333333334</v>
      </c>
      <c r="CV131" s="19">
        <f t="shared" si="62"/>
        <v>347.4</v>
      </c>
      <c r="CW131" s="19">
        <f t="shared" si="62"/>
        <v>10021.6</v>
      </c>
      <c r="CY131" s="19">
        <v>3973.4</v>
      </c>
      <c r="CZ131" s="19">
        <v>1458.5</v>
      </c>
      <c r="DA131" s="19">
        <v>7056.5</v>
      </c>
      <c r="DB131" s="19">
        <v>355.5</v>
      </c>
      <c r="DC131" s="19">
        <v>232.6</v>
      </c>
      <c r="DD131" s="19">
        <v>348.8</v>
      </c>
      <c r="DE131" s="19">
        <v>215.9</v>
      </c>
      <c r="DF131" s="19">
        <v>720.9</v>
      </c>
      <c r="DG131" s="19">
        <v>4209.3</v>
      </c>
      <c r="DH131" s="19">
        <v>365.5</v>
      </c>
      <c r="DI131" s="19">
        <v>1770.8</v>
      </c>
      <c r="DJ131" s="19">
        <v>202.7</v>
      </c>
      <c r="DK131" s="19">
        <v>1269.0999999999999</v>
      </c>
      <c r="DM131" s="19">
        <v>2551.5</v>
      </c>
      <c r="DN131" s="19">
        <v>1093</v>
      </c>
      <c r="DO131" s="19">
        <v>6358.8</v>
      </c>
      <c r="DP131" s="19">
        <v>315.60000000000002</v>
      </c>
      <c r="DQ131" s="19">
        <v>192.7</v>
      </c>
      <c r="DR131" s="19">
        <v>305.60000000000002</v>
      </c>
      <c r="DS131" s="19">
        <v>215.9</v>
      </c>
      <c r="DT131" s="19">
        <v>584.70000000000005</v>
      </c>
      <c r="DU131" s="19">
        <v>3697.7</v>
      </c>
      <c r="DV131" s="19">
        <v>289</v>
      </c>
      <c r="DW131" s="19">
        <v>1677.7</v>
      </c>
      <c r="DX131" s="19">
        <v>116.3</v>
      </c>
      <c r="DY131" s="19">
        <v>1039.9000000000001</v>
      </c>
      <c r="EA131" s="19">
        <f t="shared" si="73"/>
        <v>3364.0142857142855</v>
      </c>
      <c r="EB131" s="19">
        <f t="shared" si="70"/>
        <v>1293.6666666666667</v>
      </c>
      <c r="EC131" s="19">
        <f t="shared" si="70"/>
        <v>6729.9170212765957</v>
      </c>
      <c r="ED131" s="19">
        <f t="shared" si="70"/>
        <v>335.55</v>
      </c>
      <c r="EE131" s="19">
        <f t="shared" si="70"/>
        <v>213.92340425531916</v>
      </c>
      <c r="EF131" s="19">
        <f t="shared" si="70"/>
        <v>324.54736842105262</v>
      </c>
      <c r="EG131" s="19">
        <f t="shared" si="70"/>
        <v>215.9</v>
      </c>
      <c r="EH131" s="19">
        <f t="shared" si="70"/>
        <v>652.79999999999995</v>
      </c>
      <c r="EI131" s="19">
        <f t="shared" si="70"/>
        <v>3953.5</v>
      </c>
      <c r="EJ131" s="19">
        <f t="shared" si="70"/>
        <v>327.25</v>
      </c>
      <c r="EK131" s="19">
        <f t="shared" si="63"/>
        <v>1722.0333333333333</v>
      </c>
      <c r="EL131" s="19">
        <f t="shared" si="63"/>
        <v>154.69999999999999</v>
      </c>
      <c r="EM131" s="19">
        <f t="shared" si="63"/>
        <v>1154.5</v>
      </c>
      <c r="EO131" s="26">
        <v>30.1</v>
      </c>
      <c r="EQ131" s="19">
        <v>10</v>
      </c>
      <c r="ER131" s="19">
        <v>30</v>
      </c>
      <c r="ES131" s="19">
        <v>20</v>
      </c>
      <c r="ET131" s="19">
        <v>50</v>
      </c>
      <c r="EU131" s="19">
        <v>30</v>
      </c>
      <c r="EV131" s="19">
        <v>30</v>
      </c>
      <c r="EW131" s="19">
        <v>30</v>
      </c>
      <c r="EX131" s="19">
        <v>30</v>
      </c>
      <c r="EY131" s="19">
        <v>20</v>
      </c>
      <c r="EZ131" s="19">
        <v>30</v>
      </c>
      <c r="FA131" s="19">
        <v>20</v>
      </c>
      <c r="FB131" s="19">
        <v>30</v>
      </c>
      <c r="FC131" s="19">
        <v>20</v>
      </c>
      <c r="FE131" s="25">
        <v>2.1</v>
      </c>
      <c r="FF131" s="25">
        <v>2.2999999999999998</v>
      </c>
      <c r="FG131" s="25">
        <v>2.2000000000000002</v>
      </c>
      <c r="FH131" s="25">
        <v>2.8</v>
      </c>
      <c r="FI131" s="25">
        <v>2.2000000000000002</v>
      </c>
      <c r="FJ131" s="25">
        <v>3.2</v>
      </c>
      <c r="FK131" s="25">
        <v>2.5</v>
      </c>
      <c r="FL131" s="25">
        <v>2.8</v>
      </c>
      <c r="FM131" s="25">
        <v>2.2000000000000002</v>
      </c>
      <c r="FN131" s="25">
        <v>2.8</v>
      </c>
      <c r="FO131" s="25">
        <v>2.2000000000000002</v>
      </c>
      <c r="FP131" s="25">
        <v>3.5</v>
      </c>
      <c r="FQ131" s="25">
        <v>2.2000000000000002</v>
      </c>
      <c r="FR131" s="25"/>
      <c r="FS131" s="25">
        <v>2.8</v>
      </c>
      <c r="FT131" s="25">
        <v>2.8</v>
      </c>
      <c r="FU131" s="25">
        <v>2.5</v>
      </c>
      <c r="FV131" s="25">
        <v>2.8</v>
      </c>
      <c r="FW131" s="25">
        <v>2.5</v>
      </c>
      <c r="FX131" s="25">
        <v>2.5</v>
      </c>
      <c r="FY131" s="25">
        <v>2.5</v>
      </c>
      <c r="FZ131" s="25">
        <v>2.8</v>
      </c>
      <c r="GA131" s="25">
        <v>2.2000000000000002</v>
      </c>
      <c r="GB131" s="25">
        <v>2.8</v>
      </c>
      <c r="GC131" s="25">
        <v>2</v>
      </c>
      <c r="GD131" s="25">
        <v>2.8</v>
      </c>
      <c r="GE131" s="25">
        <v>2.2000000000000002</v>
      </c>
      <c r="GG131" s="28">
        <v>560706</v>
      </c>
      <c r="GH131" s="28">
        <v>386426.8</v>
      </c>
      <c r="GI131" s="28">
        <v>1904278.9</v>
      </c>
      <c r="GJ131" s="28">
        <v>136666</v>
      </c>
      <c r="GK131" s="28">
        <v>151055.4</v>
      </c>
      <c r="GL131" s="28">
        <v>125939.4</v>
      </c>
      <c r="GM131" s="28">
        <v>48865.4</v>
      </c>
      <c r="GN131" s="28">
        <v>448639.5</v>
      </c>
      <c r="GO131" s="28">
        <v>568018.30000000005</v>
      </c>
      <c r="GP131" s="28">
        <v>50075.9</v>
      </c>
      <c r="GQ131" s="28">
        <v>296729</v>
      </c>
      <c r="GR131" s="28">
        <v>3095.5</v>
      </c>
      <c r="GS131" s="28">
        <v>35263.800000000003</v>
      </c>
      <c r="GU131" s="26">
        <v>25.21</v>
      </c>
      <c r="GV131" s="26">
        <v>19.399999999999999</v>
      </c>
      <c r="GW131" s="26">
        <v>59.19</v>
      </c>
      <c r="GX131" s="26">
        <v>41.39</v>
      </c>
      <c r="GY131" s="26">
        <v>56.02</v>
      </c>
      <c r="GZ131" s="26">
        <v>54.81</v>
      </c>
      <c r="HA131" s="26">
        <v>25.58</v>
      </c>
      <c r="HB131" s="26">
        <v>34.549999999999997</v>
      </c>
      <c r="HC131" s="26">
        <v>17.55</v>
      </c>
      <c r="HD131" s="26">
        <v>8.66</v>
      </c>
      <c r="HE131" s="26">
        <v>12.39</v>
      </c>
      <c r="HF131" s="26">
        <v>9.02</v>
      </c>
      <c r="HG131" s="26">
        <v>2</v>
      </c>
      <c r="HI131" s="27">
        <f t="shared" si="74"/>
        <v>2.1525890231680285E-2</v>
      </c>
      <c r="HJ131" s="27">
        <f t="shared" si="71"/>
        <v>9.6346119375770329E-3</v>
      </c>
      <c r="HK131" s="27">
        <f t="shared" si="71"/>
        <v>1.4682477944414714E-2</v>
      </c>
      <c r="HL131" s="27">
        <f t="shared" si="71"/>
        <v>1.8913489942176159E-2</v>
      </c>
      <c r="HM131" s="27">
        <f t="shared" si="71"/>
        <v>2.4721088033360917E-2</v>
      </c>
      <c r="HN131" s="27">
        <f t="shared" si="71"/>
        <v>3.7088890926295685E-2</v>
      </c>
      <c r="HO131" s="27">
        <f t="shared" si="71"/>
        <v>3.5265972081510041E-2</v>
      </c>
      <c r="HP131" s="27">
        <f t="shared" si="71"/>
        <v>1.1609188755690428E-2</v>
      </c>
      <c r="HQ131" s="27">
        <f t="shared" si="71"/>
        <v>1.0299725983740808E-2</v>
      </c>
      <c r="HR131" s="27">
        <f t="shared" si="71"/>
        <v>1.936280079607091E-2</v>
      </c>
      <c r="HS131" s="27">
        <f t="shared" si="64"/>
        <v>9.0338038871549346E-3</v>
      </c>
      <c r="HT131" s="27">
        <f t="shared" si="64"/>
        <v>0.14791845285176258</v>
      </c>
      <c r="HU131" s="27">
        <f t="shared" si="64"/>
        <v>1.0225252657557667E-2</v>
      </c>
      <c r="HW131" s="27">
        <f t="shared" si="38"/>
        <v>4.6050336972633631E-2</v>
      </c>
      <c r="HX131" s="27">
        <f t="shared" si="39"/>
        <v>1.8204599256051803E-2</v>
      </c>
      <c r="HY131" s="27">
        <f t="shared" si="40"/>
        <v>2.4497714450255951E-2</v>
      </c>
      <c r="HZ131" s="27">
        <f t="shared" si="41"/>
        <v>2.7643956899484675E-2</v>
      </c>
      <c r="IA131" s="27">
        <f t="shared" si="42"/>
        <v>3.6367192605877244E-2</v>
      </c>
      <c r="IB131" s="27">
        <f t="shared" si="43"/>
        <v>4.7714858176679399E-2</v>
      </c>
      <c r="IC131" s="27">
        <f t="shared" si="44"/>
        <v>4.5535423151645764E-2</v>
      </c>
      <c r="ID131" s="27">
        <f t="shared" si="45"/>
        <v>1.9251517713561438E-2</v>
      </c>
      <c r="IE131" s="27">
        <f t="shared" si="46"/>
        <v>1.4411376596450139E-2</v>
      </c>
      <c r="IF131" s="27">
        <f t="shared" si="47"/>
        <v>2.6100474589079704E-2</v>
      </c>
      <c r="IG131" s="27">
        <f t="shared" si="48"/>
        <v>1.0882120162466834E-2</v>
      </c>
      <c r="IH131" s="27"/>
      <c r="II131" s="27"/>
      <c r="IK131" s="27">
        <f t="shared" si="67"/>
        <v>2.8590069938294006E-3</v>
      </c>
      <c r="IL131" s="27">
        <f t="shared" si="67"/>
        <v>3.7677834710677254E-3</v>
      </c>
      <c r="IM131" s="27">
        <f t="shared" si="67"/>
        <v>1.3501607601647151E-2</v>
      </c>
      <c r="IN131" s="27">
        <f t="shared" si="67"/>
        <v>0.24228353487704976</v>
      </c>
      <c r="IO131" s="27">
        <f t="shared" si="67"/>
        <v>7.2709535556036001E-2</v>
      </c>
      <c r="IP131" s="27">
        <f t="shared" si="67"/>
        <v>4.4558338091880015E-3</v>
      </c>
      <c r="IQ131" s="27">
        <f t="shared" si="67"/>
        <v>3.1152910055707805E-2</v>
      </c>
      <c r="IR131" s="27">
        <f t="shared" si="66"/>
        <v>5.6808257605638788E-3</v>
      </c>
      <c r="IS131" s="27">
        <f t="shared" si="66"/>
        <v>6.0636354060716298E-3</v>
      </c>
      <c r="IT131" s="27">
        <f t="shared" si="66"/>
        <v>1.4575738590631545E-2</v>
      </c>
      <c r="IU131" s="27">
        <f t="shared" si="66"/>
        <v>8.3705321394603877E-2</v>
      </c>
      <c r="IV131" s="27">
        <f t="shared" si="66"/>
        <v>0.12236846743145963</v>
      </c>
      <c r="IW131" s="27">
        <f t="shared" si="66"/>
        <v>1.5366157757483661E-2</v>
      </c>
    </row>
    <row r="132" spans="1:257">
      <c r="A132" s="21">
        <v>130</v>
      </c>
      <c r="B132" s="19" t="s">
        <v>173</v>
      </c>
      <c r="C132" s="19">
        <v>13</v>
      </c>
      <c r="D132" s="19">
        <v>2</v>
      </c>
      <c r="E132" s="19">
        <v>14</v>
      </c>
      <c r="G132" s="23">
        <v>41219</v>
      </c>
      <c r="H132" s="24">
        <v>5.6689814814814811E-2</v>
      </c>
      <c r="J132" s="25">
        <v>32.868000000000002</v>
      </c>
      <c r="K132" s="25">
        <v>-44.328000000000003</v>
      </c>
      <c r="L132" s="25">
        <v>10.454000000000001</v>
      </c>
      <c r="M132" s="26"/>
      <c r="O132" s="26">
        <v>42.455202299999996</v>
      </c>
      <c r="P132" s="26">
        <v>8.8540095599999997</v>
      </c>
      <c r="Q132" s="26">
        <v>0.89264214999999991</v>
      </c>
      <c r="R132" s="26">
        <v>3.6539000000000002E-2</v>
      </c>
      <c r="S132" s="26">
        <v>0.22949315999999997</v>
      </c>
      <c r="T132" s="26">
        <v>33.626536999999999</v>
      </c>
      <c r="U132" s="26">
        <v>1.0975455000000001</v>
      </c>
      <c r="V132" s="26">
        <v>6.0361028000000001</v>
      </c>
      <c r="W132" s="26">
        <v>2.1015983999999999</v>
      </c>
      <c r="X132" s="26">
        <v>1.7779724299999999</v>
      </c>
      <c r="Y132" s="26">
        <v>4.697979E-2</v>
      </c>
      <c r="Z132" s="26">
        <v>0.48299999999999998</v>
      </c>
      <c r="AA132" s="26">
        <v>0.48299999999999998</v>
      </c>
      <c r="AB132" s="26">
        <f t="shared" si="49"/>
        <v>98.120622089999998</v>
      </c>
      <c r="AC132" s="26">
        <f t="shared" si="50"/>
        <v>0.20337792129863566</v>
      </c>
      <c r="AD132" s="26">
        <f t="shared" ref="AD132:AD190" si="75">(15.9994/(2*35.4532))*AA132</f>
        <v>0.10898466428982433</v>
      </c>
      <c r="AE132" s="26">
        <f t="shared" ref="AE132:AE190" si="76">AB132-AC132-AD132</f>
        <v>97.808259504411538</v>
      </c>
      <c r="AG132" s="25">
        <v>73.792000000000002</v>
      </c>
      <c r="AH132" s="25">
        <v>20.198</v>
      </c>
      <c r="AI132" s="25">
        <v>0.85870000000000002</v>
      </c>
      <c r="AJ132" s="25">
        <v>6.0999999999999999E-2</v>
      </c>
      <c r="AK132" s="25">
        <v>0.27310000000000001</v>
      </c>
      <c r="AL132" s="25">
        <v>45.018000000000001</v>
      </c>
      <c r="AM132" s="25">
        <v>3.2353000000000001</v>
      </c>
      <c r="AN132" s="25">
        <v>7.9649999999999999</v>
      </c>
      <c r="AO132" s="25">
        <v>8.8309999999999995</v>
      </c>
      <c r="AP132" s="25">
        <v>10.965999999999999</v>
      </c>
      <c r="AQ132" s="25">
        <v>0.32469999999999999</v>
      </c>
      <c r="AR132" s="25">
        <v>5.8456000000000001</v>
      </c>
      <c r="AS132" s="25">
        <v>24.888999999999999</v>
      </c>
      <c r="AU132" s="26">
        <v>39.795400000000001</v>
      </c>
      <c r="AV132" s="26">
        <v>7.4025999999999996</v>
      </c>
      <c r="AW132" s="26">
        <v>0.84799999999999998</v>
      </c>
      <c r="AX132" s="26">
        <v>3.6900000000000002E-2</v>
      </c>
      <c r="AY132" s="26">
        <v>0.22509999999999999</v>
      </c>
      <c r="AZ132" s="26">
        <v>31.7422</v>
      </c>
      <c r="BA132" s="26">
        <v>1.0686</v>
      </c>
      <c r="BB132" s="26">
        <v>4.5631000000000004</v>
      </c>
      <c r="BC132" s="26">
        <v>2.1684999999999999</v>
      </c>
      <c r="BD132" s="26">
        <v>1.2797000000000001</v>
      </c>
      <c r="BE132" s="26">
        <v>4.8500000000000001E-2</v>
      </c>
      <c r="BF132" s="26">
        <v>0.52729999999999999</v>
      </c>
      <c r="BG132" s="26">
        <v>0.49780000000000002</v>
      </c>
      <c r="BI132" s="27">
        <f t="shared" si="61"/>
        <v>1.066836928388708</v>
      </c>
      <c r="BJ132" s="27">
        <f t="shared" si="61"/>
        <v>1.1960675384324426</v>
      </c>
      <c r="BK132" s="27">
        <f t="shared" si="61"/>
        <v>1.0526440448113208</v>
      </c>
      <c r="BL132" s="27">
        <f t="shared" si="61"/>
        <v>0.99021680216802166</v>
      </c>
      <c r="BM132" s="27">
        <f t="shared" si="61"/>
        <v>1.0195164815637494</v>
      </c>
      <c r="BN132" s="27">
        <f t="shared" si="61"/>
        <v>1.0593637807083314</v>
      </c>
      <c r="BO132" s="27">
        <f t="shared" si="68"/>
        <v>1.0270873104997194</v>
      </c>
      <c r="BP132" s="27">
        <f t="shared" si="68"/>
        <v>1.3228074773728387</v>
      </c>
      <c r="BQ132" s="27">
        <f t="shared" si="68"/>
        <v>0.96914844362462527</v>
      </c>
      <c r="BR132" s="27">
        <f t="shared" si="51"/>
        <v>1.3893665937329061</v>
      </c>
      <c r="BS132" s="27">
        <f t="shared" si="51"/>
        <v>0.96865546391752577</v>
      </c>
      <c r="BT132" s="27">
        <f t="shared" si="51"/>
        <v>0.91598710411530437</v>
      </c>
      <c r="BU132" s="27">
        <f t="shared" si="51"/>
        <v>0.97026918441141019</v>
      </c>
      <c r="BW132" s="19">
        <v>413755.4</v>
      </c>
      <c r="BX132" s="19">
        <v>78049.2</v>
      </c>
      <c r="BY132" s="19">
        <v>16351</v>
      </c>
      <c r="BZ132" s="19">
        <v>99.7</v>
      </c>
      <c r="CA132" s="19">
        <v>415.4</v>
      </c>
      <c r="CB132" s="19">
        <v>56693.3</v>
      </c>
      <c r="CC132" s="19">
        <v>1581.9</v>
      </c>
      <c r="CD132" s="19">
        <v>35732.800000000003</v>
      </c>
      <c r="CE132" s="19">
        <v>50162.9</v>
      </c>
      <c r="CF132" s="19">
        <v>5490.2</v>
      </c>
      <c r="CG132" s="19">
        <v>963.8</v>
      </c>
      <c r="CH132" s="19">
        <v>179.5</v>
      </c>
      <c r="CI132" s="19">
        <v>8777</v>
      </c>
      <c r="CK132" s="19">
        <f t="shared" si="72"/>
        <v>416998.02857142861</v>
      </c>
      <c r="CL132" s="19">
        <f t="shared" si="69"/>
        <v>79348.805882352943</v>
      </c>
      <c r="CM132" s="19">
        <f t="shared" si="69"/>
        <v>22801.017021276595</v>
      </c>
      <c r="CN132" s="19">
        <f t="shared" si="69"/>
        <v>418.75</v>
      </c>
      <c r="CO132" s="19">
        <f t="shared" si="69"/>
        <v>632.2489361702128</v>
      </c>
      <c r="CP132" s="19">
        <f t="shared" si="69"/>
        <v>57004.747368421056</v>
      </c>
      <c r="CQ132" s="19">
        <f t="shared" si="69"/>
        <v>1807.9</v>
      </c>
      <c r="CR132" s="19">
        <f t="shared" si="69"/>
        <v>36432.350000000006</v>
      </c>
      <c r="CS132" s="19">
        <f t="shared" si="69"/>
        <v>53929.9</v>
      </c>
      <c r="CT132" s="19">
        <f t="shared" si="69"/>
        <v>5807.5999999999995</v>
      </c>
      <c r="CU132" s="19">
        <f t="shared" si="62"/>
        <v>2734.0809523809521</v>
      </c>
      <c r="CV132" s="19">
        <f t="shared" si="62"/>
        <v>323.16666666666663</v>
      </c>
      <c r="CW132" s="19">
        <f t="shared" si="62"/>
        <v>9878.7000000000007</v>
      </c>
      <c r="CY132" s="19">
        <v>3775.3</v>
      </c>
      <c r="CZ132" s="19">
        <v>1515.4</v>
      </c>
      <c r="DA132" s="19">
        <v>6660</v>
      </c>
      <c r="DB132" s="19">
        <v>345.6</v>
      </c>
      <c r="DC132" s="19">
        <v>229.3</v>
      </c>
      <c r="DD132" s="19">
        <v>335.7</v>
      </c>
      <c r="DE132" s="19">
        <v>249.3</v>
      </c>
      <c r="DF132" s="19">
        <v>824.2</v>
      </c>
      <c r="DG132" s="19">
        <v>3971.4</v>
      </c>
      <c r="DH132" s="19">
        <v>352.3</v>
      </c>
      <c r="DI132" s="19">
        <v>1831.2</v>
      </c>
      <c r="DJ132" s="19">
        <v>169.5</v>
      </c>
      <c r="DK132" s="19">
        <v>1120</v>
      </c>
      <c r="DM132" s="19">
        <v>2532.4</v>
      </c>
      <c r="DN132" s="19">
        <v>1036.9000000000001</v>
      </c>
      <c r="DO132" s="19">
        <v>6211.4</v>
      </c>
      <c r="DP132" s="19">
        <v>292.5</v>
      </c>
      <c r="DQ132" s="19">
        <v>202.7</v>
      </c>
      <c r="DR132" s="19">
        <v>292.5</v>
      </c>
      <c r="DS132" s="19">
        <v>202.7</v>
      </c>
      <c r="DT132" s="19">
        <v>574.9</v>
      </c>
      <c r="DU132" s="19">
        <v>3562.6</v>
      </c>
      <c r="DV132" s="19">
        <v>282.5</v>
      </c>
      <c r="DW132" s="19">
        <v>1714.9</v>
      </c>
      <c r="DX132" s="19">
        <v>123</v>
      </c>
      <c r="DY132" s="19">
        <v>1083.4000000000001</v>
      </c>
      <c r="EA132" s="19">
        <f t="shared" si="73"/>
        <v>3242.6285714285714</v>
      </c>
      <c r="EB132" s="19">
        <f t="shared" si="70"/>
        <v>1299.6058823529413</v>
      </c>
      <c r="EC132" s="19">
        <f t="shared" si="70"/>
        <v>6450.0170212765952</v>
      </c>
      <c r="ED132" s="19">
        <f t="shared" si="70"/>
        <v>319.05</v>
      </c>
      <c r="EE132" s="19">
        <f t="shared" si="70"/>
        <v>216.84893617021277</v>
      </c>
      <c r="EF132" s="19">
        <f t="shared" si="70"/>
        <v>311.4473684210526</v>
      </c>
      <c r="EG132" s="19">
        <f t="shared" si="70"/>
        <v>226</v>
      </c>
      <c r="EH132" s="19">
        <f t="shared" si="70"/>
        <v>699.55</v>
      </c>
      <c r="EI132" s="19">
        <f t="shared" si="70"/>
        <v>3767</v>
      </c>
      <c r="EJ132" s="19">
        <f t="shared" si="70"/>
        <v>317.39999999999998</v>
      </c>
      <c r="EK132" s="19">
        <f t="shared" si="63"/>
        <v>1770.2809523809524</v>
      </c>
      <c r="EL132" s="19">
        <f t="shared" si="63"/>
        <v>143.66666666666666</v>
      </c>
      <c r="EM132" s="19">
        <f t="shared" si="63"/>
        <v>1101.7</v>
      </c>
      <c r="EO132" s="26">
        <v>30.09</v>
      </c>
      <c r="EQ132" s="19">
        <v>10</v>
      </c>
      <c r="ER132" s="19">
        <v>30</v>
      </c>
      <c r="ES132" s="19">
        <v>20</v>
      </c>
      <c r="ET132" s="19">
        <v>50</v>
      </c>
      <c r="EU132" s="19">
        <v>30</v>
      </c>
      <c r="EV132" s="19">
        <v>30</v>
      </c>
      <c r="EW132" s="19">
        <v>30</v>
      </c>
      <c r="EX132" s="19">
        <v>30</v>
      </c>
      <c r="EY132" s="19">
        <v>20</v>
      </c>
      <c r="EZ132" s="19">
        <v>30</v>
      </c>
      <c r="FA132" s="19">
        <v>20</v>
      </c>
      <c r="FB132" s="19">
        <v>30</v>
      </c>
      <c r="FC132" s="19">
        <v>20</v>
      </c>
      <c r="FE132" s="25">
        <v>2.1</v>
      </c>
      <c r="FF132" s="25">
        <v>2.2999999999999998</v>
      </c>
      <c r="FG132" s="25">
        <v>2.2000000000000002</v>
      </c>
      <c r="FH132" s="25">
        <v>2.8</v>
      </c>
      <c r="FI132" s="25">
        <v>2.2000000000000002</v>
      </c>
      <c r="FJ132" s="25">
        <v>3.2</v>
      </c>
      <c r="FK132" s="25">
        <v>2.5</v>
      </c>
      <c r="FL132" s="25">
        <v>2.8</v>
      </c>
      <c r="FM132" s="25">
        <v>2.2000000000000002</v>
      </c>
      <c r="FN132" s="25">
        <v>2.8</v>
      </c>
      <c r="FO132" s="25">
        <v>2.2000000000000002</v>
      </c>
      <c r="FP132" s="25">
        <v>3.5</v>
      </c>
      <c r="FQ132" s="25">
        <v>2.2000000000000002</v>
      </c>
      <c r="FR132" s="25"/>
      <c r="FS132" s="25">
        <v>2.8</v>
      </c>
      <c r="FT132" s="25">
        <v>2.8</v>
      </c>
      <c r="FU132" s="25">
        <v>2.5</v>
      </c>
      <c r="FV132" s="25">
        <v>2.8</v>
      </c>
      <c r="FW132" s="25">
        <v>2.5</v>
      </c>
      <c r="FX132" s="25">
        <v>2.5</v>
      </c>
      <c r="FY132" s="25">
        <v>2.5</v>
      </c>
      <c r="FZ132" s="25">
        <v>2.8</v>
      </c>
      <c r="GA132" s="25">
        <v>2.2000000000000002</v>
      </c>
      <c r="GB132" s="25">
        <v>2.8</v>
      </c>
      <c r="GC132" s="25">
        <v>2</v>
      </c>
      <c r="GD132" s="25">
        <v>2.8</v>
      </c>
      <c r="GE132" s="25">
        <v>2.2000000000000002</v>
      </c>
      <c r="GG132" s="28">
        <v>560706</v>
      </c>
      <c r="GH132" s="28">
        <v>386426.8</v>
      </c>
      <c r="GI132" s="28">
        <v>1904278.9</v>
      </c>
      <c r="GJ132" s="28">
        <v>136666</v>
      </c>
      <c r="GK132" s="28">
        <v>151055.4</v>
      </c>
      <c r="GL132" s="28">
        <v>125939.4</v>
      </c>
      <c r="GM132" s="28">
        <v>48865.4</v>
      </c>
      <c r="GN132" s="28">
        <v>448639.5</v>
      </c>
      <c r="GO132" s="28">
        <v>568018.30000000005</v>
      </c>
      <c r="GP132" s="28">
        <v>50075.9</v>
      </c>
      <c r="GQ132" s="28">
        <v>296729</v>
      </c>
      <c r="GR132" s="28">
        <v>3095.5</v>
      </c>
      <c r="GS132" s="28">
        <v>35263.800000000003</v>
      </c>
      <c r="GU132" s="26">
        <v>25.21</v>
      </c>
      <c r="GV132" s="26">
        <v>19.399999999999999</v>
      </c>
      <c r="GW132" s="26">
        <v>59.19</v>
      </c>
      <c r="GX132" s="26">
        <v>41.39</v>
      </c>
      <c r="GY132" s="26">
        <v>56.02</v>
      </c>
      <c r="GZ132" s="26">
        <v>54.81</v>
      </c>
      <c r="HA132" s="26">
        <v>25.58</v>
      </c>
      <c r="HB132" s="26">
        <v>34.549999999999997</v>
      </c>
      <c r="HC132" s="26">
        <v>17.55</v>
      </c>
      <c r="HD132" s="26">
        <v>8.66</v>
      </c>
      <c r="HE132" s="26">
        <v>12.39</v>
      </c>
      <c r="HF132" s="26">
        <v>9.02</v>
      </c>
      <c r="HG132" s="26">
        <v>2</v>
      </c>
      <c r="HI132" s="27">
        <f t="shared" si="74"/>
        <v>2.1125619035664421E-2</v>
      </c>
      <c r="HJ132" s="27">
        <f t="shared" si="71"/>
        <v>9.666306475534665E-3</v>
      </c>
      <c r="HK132" s="27">
        <f t="shared" si="71"/>
        <v>1.4371096767388456E-2</v>
      </c>
      <c r="HL132" s="27">
        <f t="shared" si="71"/>
        <v>1.8528265493725733E-2</v>
      </c>
      <c r="HM132" s="27">
        <f t="shared" si="71"/>
        <v>2.4862470424436751E-2</v>
      </c>
      <c r="HN132" s="27">
        <f t="shared" si="71"/>
        <v>3.6332908637948871E-2</v>
      </c>
      <c r="HO132" s="27">
        <f t="shared" si="71"/>
        <v>3.6093184082137644E-2</v>
      </c>
      <c r="HP132" s="27">
        <f t="shared" si="71"/>
        <v>1.2031536605492679E-2</v>
      </c>
      <c r="HQ132" s="27">
        <f t="shared" si="71"/>
        <v>1.0051087799038292E-2</v>
      </c>
      <c r="HR132" s="27">
        <f t="shared" si="71"/>
        <v>1.9114985523293892E-2</v>
      </c>
      <c r="HS132" s="27">
        <f t="shared" si="64"/>
        <v>9.3070469566027339E-3</v>
      </c>
      <c r="HT132" s="27">
        <f t="shared" si="64"/>
        <v>0.1428590071966826</v>
      </c>
      <c r="HU132" s="27">
        <f t="shared" si="64"/>
        <v>9.9892977888669937E-3</v>
      </c>
      <c r="HW132" s="27">
        <f t="shared" ref="HW132:HW190" si="77">2.1393*HI132</f>
        <v>4.5194036802996898E-2</v>
      </c>
      <c r="HX132" s="27">
        <f t="shared" ref="HX132:HX190" si="78">1.8895*HJ132</f>
        <v>1.8264486085522749E-2</v>
      </c>
      <c r="HY132" s="27">
        <f t="shared" ref="HY132:HY190" si="79">1.6685*HK132</f>
        <v>2.3978174956387641E-2</v>
      </c>
      <c r="HZ132" s="27">
        <f t="shared" ref="HZ132:HZ190" si="80">1.4616*HL132</f>
        <v>2.708091284562953E-2</v>
      </c>
      <c r="IA132" s="27">
        <f t="shared" ref="IA132:IA190" si="81">1.4711*HM132</f>
        <v>3.6575180241388908E-2</v>
      </c>
      <c r="IB132" s="27">
        <f t="shared" ref="IB132:IB190" si="82">1.2865*HN132</f>
        <v>4.6742286962721223E-2</v>
      </c>
      <c r="IC132" s="27">
        <f t="shared" ref="IC132:IC190" si="83">1.2912*HO132</f>
        <v>4.6603519286856125E-2</v>
      </c>
      <c r="ID132" s="27">
        <f t="shared" ref="ID132:ID190" si="84">1.6583*HP132</f>
        <v>1.9951897152888511E-2</v>
      </c>
      <c r="IE132" s="27">
        <f t="shared" ref="IE132:IE190" si="85">1.3992*HQ132</f>
        <v>1.4063482048414379E-2</v>
      </c>
      <c r="IF132" s="27">
        <f t="shared" ref="IF132:IF190" si="86">1.34797*HR132</f>
        <v>2.5766427035834465E-2</v>
      </c>
      <c r="IG132" s="27">
        <f t="shared" ref="IG132:IG190" si="87">1.2046*HS132</f>
        <v>1.1211268763923652E-2</v>
      </c>
      <c r="IH132" s="27"/>
      <c r="II132" s="27"/>
      <c r="IK132" s="27">
        <f t="shared" si="67"/>
        <v>2.8562371575477576E-3</v>
      </c>
      <c r="IL132" s="27">
        <f t="shared" si="67"/>
        <v>3.8296380755486947E-3</v>
      </c>
      <c r="IM132" s="27">
        <f t="shared" si="67"/>
        <v>1.3483424305190068E-2</v>
      </c>
      <c r="IN132" s="27">
        <f t="shared" si="67"/>
        <v>0.2221150933519265</v>
      </c>
      <c r="IO132" s="27">
        <f t="shared" si="67"/>
        <v>7.3831325069769665E-2</v>
      </c>
      <c r="IP132" s="27">
        <f t="shared" si="67"/>
        <v>4.4446259384163878E-3</v>
      </c>
      <c r="IQ132" s="27">
        <f t="shared" si="67"/>
        <v>3.0006410816384142E-2</v>
      </c>
      <c r="IR132" s="27">
        <f t="shared" si="66"/>
        <v>5.6759010583503442E-3</v>
      </c>
      <c r="IS132" s="27">
        <f t="shared" si="66"/>
        <v>6.1725911558565168E-3</v>
      </c>
      <c r="IT132" s="27">
        <f t="shared" si="66"/>
        <v>1.5003519941128189E-2</v>
      </c>
      <c r="IU132" s="27">
        <f t="shared" si="66"/>
        <v>8.9764295084526879E-2</v>
      </c>
      <c r="IV132" s="27">
        <f t="shared" si="66"/>
        <v>0.12669070563927878</v>
      </c>
      <c r="IW132" s="27">
        <f t="shared" si="66"/>
        <v>1.5389938718197157E-2</v>
      </c>
    </row>
    <row r="133" spans="1:257">
      <c r="A133" s="21">
        <v>131</v>
      </c>
      <c r="B133" s="19" t="s">
        <v>173</v>
      </c>
      <c r="C133" s="19">
        <v>13</v>
      </c>
      <c r="D133" s="19">
        <v>2</v>
      </c>
      <c r="E133" s="19">
        <v>15</v>
      </c>
      <c r="G133" s="23">
        <v>41219</v>
      </c>
      <c r="H133" s="24">
        <v>5.9710648148148145E-2</v>
      </c>
      <c r="J133" s="25">
        <v>32.857999999999997</v>
      </c>
      <c r="K133" s="25">
        <v>-44.32</v>
      </c>
      <c r="L133" s="25">
        <v>10.454000000000001</v>
      </c>
      <c r="M133" s="26"/>
      <c r="O133" s="26">
        <v>43.141930440000003</v>
      </c>
      <c r="P133" s="26">
        <v>8.4458861999999986</v>
      </c>
      <c r="Q133" s="26">
        <v>0.83925046999999986</v>
      </c>
      <c r="R133" s="26">
        <v>3.8000559999999996E-2</v>
      </c>
      <c r="S133" s="26">
        <v>0.20889761999999998</v>
      </c>
      <c r="T133" s="26">
        <v>33.558352500000005</v>
      </c>
      <c r="U133" s="26">
        <v>1.0032857099999999</v>
      </c>
      <c r="V133" s="26">
        <v>6.1389155399999993</v>
      </c>
      <c r="W133" s="26">
        <v>2.3254703999999995</v>
      </c>
      <c r="X133" s="26">
        <v>1.67957062</v>
      </c>
      <c r="Y133" s="26">
        <v>6.6253550000000008E-2</v>
      </c>
      <c r="Z133" s="26">
        <v>0.57999999999999996</v>
      </c>
      <c r="AA133" s="26">
        <v>0.44700000000000001</v>
      </c>
      <c r="AB133" s="26">
        <f t="shared" ref="AB133:AB190" si="88">SUM(O133:AA133)</f>
        <v>98.472813610000017</v>
      </c>
      <c r="AC133" s="26">
        <f t="shared" ref="AC133:AC190" si="89">(15.9994/(2*18.9984))*Z133</f>
        <v>0.24422193447869292</v>
      </c>
      <c r="AD133" s="26">
        <f t="shared" si="75"/>
        <v>0.10086158372163867</v>
      </c>
      <c r="AE133" s="26">
        <f t="shared" si="76"/>
        <v>98.127730091799691</v>
      </c>
      <c r="AG133" s="25">
        <v>75.138000000000005</v>
      </c>
      <c r="AH133" s="25">
        <v>19.280999999999999</v>
      </c>
      <c r="AI133" s="25">
        <v>0.80579999999999996</v>
      </c>
      <c r="AJ133" s="25">
        <v>6.1600000000000002E-2</v>
      </c>
      <c r="AK133" s="25">
        <v>0.24909999999999999</v>
      </c>
      <c r="AL133" s="25">
        <v>44.917999999999999</v>
      </c>
      <c r="AM133" s="25">
        <v>2.9561000000000002</v>
      </c>
      <c r="AN133" s="25">
        <v>8.1140000000000008</v>
      </c>
      <c r="AO133" s="25">
        <v>9.766</v>
      </c>
      <c r="AP133" s="25">
        <v>10.369</v>
      </c>
      <c r="AQ133" s="25">
        <v>0.45829999999999999</v>
      </c>
      <c r="AR133" s="25">
        <v>7.0433000000000003</v>
      </c>
      <c r="AS133" s="25">
        <v>23.041899999999998</v>
      </c>
      <c r="AU133" s="26">
        <v>40.521299999999997</v>
      </c>
      <c r="AV133" s="26">
        <v>7.0664999999999996</v>
      </c>
      <c r="AW133" s="26">
        <v>0.79569999999999996</v>
      </c>
      <c r="AX133" s="26">
        <v>3.73E-2</v>
      </c>
      <c r="AY133" s="26">
        <v>0.20530000000000001</v>
      </c>
      <c r="AZ133" s="26">
        <v>31.671700000000001</v>
      </c>
      <c r="BA133" s="26">
        <v>0.97640000000000005</v>
      </c>
      <c r="BB133" s="26">
        <v>4.6485000000000003</v>
      </c>
      <c r="BC133" s="26">
        <v>2.3980999999999999</v>
      </c>
      <c r="BD133" s="26">
        <v>1.2101</v>
      </c>
      <c r="BE133" s="26">
        <v>6.8400000000000002E-2</v>
      </c>
      <c r="BF133" s="26">
        <v>0.63529999999999998</v>
      </c>
      <c r="BG133" s="26">
        <v>0.46079999999999999</v>
      </c>
      <c r="BI133" s="27">
        <f t="shared" si="61"/>
        <v>1.0646729112836955</v>
      </c>
      <c r="BJ133" s="27">
        <f t="shared" si="61"/>
        <v>1.1952007641689661</v>
      </c>
      <c r="BK133" s="27">
        <f t="shared" si="61"/>
        <v>1.0547322734699005</v>
      </c>
      <c r="BL133" s="27">
        <f t="shared" si="61"/>
        <v>1.0187817694369972</v>
      </c>
      <c r="BM133" s="27">
        <f t="shared" si="61"/>
        <v>1.0175237213833412</v>
      </c>
      <c r="BN133" s="27">
        <f t="shared" si="61"/>
        <v>1.0595690316591786</v>
      </c>
      <c r="BO133" s="27">
        <f t="shared" si="68"/>
        <v>1.0275355489553459</v>
      </c>
      <c r="BP133" s="27">
        <f t="shared" si="68"/>
        <v>1.320622897708938</v>
      </c>
      <c r="BQ133" s="27">
        <f t="shared" si="68"/>
        <v>0.96971369000458685</v>
      </c>
      <c r="BR133" s="27">
        <f t="shared" si="51"/>
        <v>1.3879601851086687</v>
      </c>
      <c r="BS133" s="27">
        <f t="shared" si="51"/>
        <v>0.96861915204678373</v>
      </c>
      <c r="BT133" s="27">
        <f t="shared" si="51"/>
        <v>0.91295450968046588</v>
      </c>
      <c r="BU133" s="27">
        <f t="shared" si="51"/>
        <v>0.97005208333333337</v>
      </c>
      <c r="BW133" s="19">
        <v>421303.6</v>
      </c>
      <c r="BX133" s="19">
        <v>74506.100000000006</v>
      </c>
      <c r="BY133" s="19">
        <v>15344.2</v>
      </c>
      <c r="BZ133" s="19">
        <v>99.8</v>
      </c>
      <c r="CA133" s="19">
        <v>379.1</v>
      </c>
      <c r="CB133" s="19">
        <v>56568</v>
      </c>
      <c r="CC133" s="19">
        <v>1443.3</v>
      </c>
      <c r="CD133" s="19">
        <v>36405.1</v>
      </c>
      <c r="CE133" s="19">
        <v>55470.6</v>
      </c>
      <c r="CF133" s="19">
        <v>5191.2</v>
      </c>
      <c r="CG133" s="19">
        <v>1360.2</v>
      </c>
      <c r="CH133" s="19">
        <v>219.5</v>
      </c>
      <c r="CI133" s="19">
        <v>8124.4</v>
      </c>
      <c r="CK133" s="19">
        <f t="shared" si="72"/>
        <v>424673.87142857141</v>
      </c>
      <c r="CL133" s="19">
        <f t="shared" si="69"/>
        <v>75773.23529411765</v>
      </c>
      <c r="CM133" s="19">
        <f t="shared" si="69"/>
        <v>21797.148936170212</v>
      </c>
      <c r="CN133" s="19">
        <f t="shared" si="69"/>
        <v>394.1</v>
      </c>
      <c r="CO133" s="19">
        <f t="shared" si="69"/>
        <v>587.3765957446808</v>
      </c>
      <c r="CP133" s="19">
        <f t="shared" si="69"/>
        <v>56925.785964912284</v>
      </c>
      <c r="CQ133" s="19">
        <f t="shared" si="69"/>
        <v>1672.75</v>
      </c>
      <c r="CR133" s="19">
        <f t="shared" si="69"/>
        <v>37076.85</v>
      </c>
      <c r="CS133" s="19">
        <f t="shared" si="69"/>
        <v>59338.25</v>
      </c>
      <c r="CT133" s="19">
        <f t="shared" si="69"/>
        <v>5513.8</v>
      </c>
      <c r="CU133" s="19">
        <f t="shared" si="62"/>
        <v>3080.0238095238096</v>
      </c>
      <c r="CV133" s="19">
        <f t="shared" si="62"/>
        <v>351.81111111111113</v>
      </c>
      <c r="CW133" s="19">
        <f t="shared" si="62"/>
        <v>9251.75</v>
      </c>
      <c r="CY133" s="19">
        <v>4037.3</v>
      </c>
      <c r="CZ133" s="19">
        <v>1513.1</v>
      </c>
      <c r="DA133" s="19">
        <v>6960.4</v>
      </c>
      <c r="DB133" s="19">
        <v>302.60000000000002</v>
      </c>
      <c r="DC133" s="19">
        <v>189.6</v>
      </c>
      <c r="DD133" s="19">
        <v>385.8</v>
      </c>
      <c r="DE133" s="19">
        <v>249.4</v>
      </c>
      <c r="DF133" s="19">
        <v>784.8</v>
      </c>
      <c r="DG133" s="19">
        <v>4226.8</v>
      </c>
      <c r="DH133" s="19">
        <v>349.2</v>
      </c>
      <c r="DI133" s="19">
        <v>1855.7</v>
      </c>
      <c r="DJ133" s="19">
        <v>139.69999999999999</v>
      </c>
      <c r="DK133" s="19">
        <v>1173.9000000000001</v>
      </c>
      <c r="DM133" s="19">
        <v>2480.9</v>
      </c>
      <c r="DN133" s="19">
        <v>967.7</v>
      </c>
      <c r="DO133" s="19">
        <v>5876.3</v>
      </c>
      <c r="DP133" s="19">
        <v>286</v>
      </c>
      <c r="DQ133" s="19">
        <v>229.5</v>
      </c>
      <c r="DR133" s="19">
        <v>335.9</v>
      </c>
      <c r="DS133" s="19">
        <v>209.5</v>
      </c>
      <c r="DT133" s="19">
        <v>558.70000000000005</v>
      </c>
      <c r="DU133" s="19">
        <v>3508.5</v>
      </c>
      <c r="DV133" s="19">
        <v>296</v>
      </c>
      <c r="DW133" s="19">
        <v>1596.3</v>
      </c>
      <c r="DX133" s="19">
        <v>126.4</v>
      </c>
      <c r="DY133" s="19">
        <v>1080.8</v>
      </c>
      <c r="EA133" s="19">
        <f t="shared" si="73"/>
        <v>3370.2714285714287</v>
      </c>
      <c r="EB133" s="19">
        <f t="shared" si="70"/>
        <v>1267.1352941176469</v>
      </c>
      <c r="EC133" s="19">
        <f t="shared" si="70"/>
        <v>6452.9489361702126</v>
      </c>
      <c r="ED133" s="19">
        <f t="shared" si="70"/>
        <v>294.3</v>
      </c>
      <c r="EE133" s="19">
        <f t="shared" si="70"/>
        <v>208.27659574468083</v>
      </c>
      <c r="EF133" s="19">
        <f t="shared" si="70"/>
        <v>357.78596491228069</v>
      </c>
      <c r="EG133" s="19">
        <f t="shared" si="70"/>
        <v>229.45</v>
      </c>
      <c r="EH133" s="19">
        <f t="shared" si="70"/>
        <v>671.75</v>
      </c>
      <c r="EI133" s="19">
        <f t="shared" si="70"/>
        <v>3867.65</v>
      </c>
      <c r="EJ133" s="19">
        <f t="shared" si="70"/>
        <v>322.60000000000002</v>
      </c>
      <c r="EK133" s="19">
        <f t="shared" si="63"/>
        <v>1719.8238095238096</v>
      </c>
      <c r="EL133" s="19">
        <f t="shared" si="63"/>
        <v>132.3111111111111</v>
      </c>
      <c r="EM133" s="19">
        <f t="shared" si="63"/>
        <v>1127.3499999999999</v>
      </c>
      <c r="EO133" s="26">
        <v>30.07</v>
      </c>
      <c r="EQ133" s="19">
        <v>10</v>
      </c>
      <c r="ER133" s="19">
        <v>30</v>
      </c>
      <c r="ES133" s="19">
        <v>20</v>
      </c>
      <c r="ET133" s="19">
        <v>50</v>
      </c>
      <c r="EU133" s="19">
        <v>30</v>
      </c>
      <c r="EV133" s="19">
        <v>30</v>
      </c>
      <c r="EW133" s="19">
        <v>30</v>
      </c>
      <c r="EX133" s="19">
        <v>30</v>
      </c>
      <c r="EY133" s="19">
        <v>20</v>
      </c>
      <c r="EZ133" s="19">
        <v>30</v>
      </c>
      <c r="FA133" s="19">
        <v>20</v>
      </c>
      <c r="FB133" s="19">
        <v>30</v>
      </c>
      <c r="FC133" s="19">
        <v>20</v>
      </c>
      <c r="FE133" s="25">
        <v>2.1</v>
      </c>
      <c r="FF133" s="25">
        <v>2.2999999999999998</v>
      </c>
      <c r="FG133" s="25">
        <v>2.2000000000000002</v>
      </c>
      <c r="FH133" s="25">
        <v>2.8</v>
      </c>
      <c r="FI133" s="25">
        <v>2.2000000000000002</v>
      </c>
      <c r="FJ133" s="25">
        <v>3.2</v>
      </c>
      <c r="FK133" s="25">
        <v>2.5</v>
      </c>
      <c r="FL133" s="25">
        <v>2.8</v>
      </c>
      <c r="FM133" s="25">
        <v>2.2000000000000002</v>
      </c>
      <c r="FN133" s="25">
        <v>2.8</v>
      </c>
      <c r="FO133" s="25">
        <v>2.2000000000000002</v>
      </c>
      <c r="FP133" s="25">
        <v>3.5</v>
      </c>
      <c r="FQ133" s="25">
        <v>2.2000000000000002</v>
      </c>
      <c r="FR133" s="25"/>
      <c r="FS133" s="25">
        <v>2.8</v>
      </c>
      <c r="FT133" s="25">
        <v>2.8</v>
      </c>
      <c r="FU133" s="25">
        <v>2.5</v>
      </c>
      <c r="FV133" s="25">
        <v>2.8</v>
      </c>
      <c r="FW133" s="25">
        <v>2.5</v>
      </c>
      <c r="FX133" s="25">
        <v>2.5</v>
      </c>
      <c r="FY133" s="25">
        <v>2.5</v>
      </c>
      <c r="FZ133" s="25">
        <v>2.8</v>
      </c>
      <c r="GA133" s="25">
        <v>2.2000000000000002</v>
      </c>
      <c r="GB133" s="25">
        <v>2.8</v>
      </c>
      <c r="GC133" s="25">
        <v>2</v>
      </c>
      <c r="GD133" s="25">
        <v>2.8</v>
      </c>
      <c r="GE133" s="25">
        <v>2.2000000000000002</v>
      </c>
      <c r="GG133" s="28">
        <v>560706</v>
      </c>
      <c r="GH133" s="28">
        <v>386426.8</v>
      </c>
      <c r="GI133" s="28">
        <v>1904278.9</v>
      </c>
      <c r="GJ133" s="28">
        <v>136666</v>
      </c>
      <c r="GK133" s="28">
        <v>151055.4</v>
      </c>
      <c r="GL133" s="28">
        <v>125939.4</v>
      </c>
      <c r="GM133" s="28">
        <v>48865.4</v>
      </c>
      <c r="GN133" s="28">
        <v>448639.5</v>
      </c>
      <c r="GO133" s="28">
        <v>568018.30000000005</v>
      </c>
      <c r="GP133" s="28">
        <v>50075.9</v>
      </c>
      <c r="GQ133" s="28">
        <v>296729</v>
      </c>
      <c r="GR133" s="28">
        <v>3095.5</v>
      </c>
      <c r="GS133" s="28">
        <v>35263.800000000003</v>
      </c>
      <c r="GU133" s="26">
        <v>25.21</v>
      </c>
      <c r="GV133" s="26">
        <v>19.399999999999999</v>
      </c>
      <c r="GW133" s="26">
        <v>59.19</v>
      </c>
      <c r="GX133" s="26">
        <v>41.39</v>
      </c>
      <c r="GY133" s="26">
        <v>56.02</v>
      </c>
      <c r="GZ133" s="26">
        <v>54.81</v>
      </c>
      <c r="HA133" s="26">
        <v>25.58</v>
      </c>
      <c r="HB133" s="26">
        <v>34.549999999999997</v>
      </c>
      <c r="HC133" s="26">
        <v>17.55</v>
      </c>
      <c r="HD133" s="26">
        <v>8.66</v>
      </c>
      <c r="HE133" s="26">
        <v>12.39</v>
      </c>
      <c r="HF133" s="26">
        <v>9.02</v>
      </c>
      <c r="HG133" s="26">
        <v>2</v>
      </c>
      <c r="HI133" s="27">
        <f t="shared" si="74"/>
        <v>2.1500859658405563E-2</v>
      </c>
      <c r="HJ133" s="27">
        <f t="shared" si="71"/>
        <v>9.5410409203852738E-3</v>
      </c>
      <c r="HK133" s="27">
        <f t="shared" si="71"/>
        <v>1.4407667411453157E-2</v>
      </c>
      <c r="HL133" s="27">
        <f t="shared" si="71"/>
        <v>1.8314529882236519E-2</v>
      </c>
      <c r="HM133" s="27">
        <f t="shared" si="71"/>
        <v>2.432655094235207E-2</v>
      </c>
      <c r="HN133" s="27">
        <f t="shared" si="71"/>
        <v>3.8962606284326226E-2</v>
      </c>
      <c r="HO133" s="27">
        <f t="shared" si="71"/>
        <v>3.639559971616832E-2</v>
      </c>
      <c r="HP133" s="27">
        <f t="shared" si="71"/>
        <v>1.1774490279955389E-2</v>
      </c>
      <c r="HQ133" s="27">
        <f t="shared" si="71"/>
        <v>1.019380786392925E-2</v>
      </c>
      <c r="HR133" s="27">
        <f t="shared" si="71"/>
        <v>1.9257824712013455E-2</v>
      </c>
      <c r="HS133" s="27">
        <f t="shared" si="64"/>
        <v>9.1761580346103027E-3</v>
      </c>
      <c r="HT133" s="27">
        <f t="shared" si="64"/>
        <v>0.13668848715234189</v>
      </c>
      <c r="HU133" s="27">
        <f t="shared" si="64"/>
        <v>1.0106013264055877E-2</v>
      </c>
      <c r="HW133" s="27">
        <f t="shared" si="77"/>
        <v>4.5996789067227019E-2</v>
      </c>
      <c r="HX133" s="27">
        <f t="shared" si="78"/>
        <v>1.8027796819067975E-2</v>
      </c>
      <c r="HY133" s="27">
        <f t="shared" si="79"/>
        <v>2.4039193076009595E-2</v>
      </c>
      <c r="HZ133" s="27">
        <f t="shared" si="80"/>
        <v>2.6768516875876898E-2</v>
      </c>
      <c r="IA133" s="27">
        <f t="shared" si="81"/>
        <v>3.5786789091294131E-2</v>
      </c>
      <c r="IB133" s="27">
        <f t="shared" si="82"/>
        <v>5.0125392984785688E-2</v>
      </c>
      <c r="IC133" s="27">
        <f t="shared" si="83"/>
        <v>4.6993998353516531E-2</v>
      </c>
      <c r="ID133" s="27">
        <f t="shared" si="84"/>
        <v>1.9525637231250025E-2</v>
      </c>
      <c r="IE133" s="27">
        <f t="shared" si="85"/>
        <v>1.4263175963209807E-2</v>
      </c>
      <c r="IF133" s="27">
        <f t="shared" si="86"/>
        <v>2.5958969977052774E-2</v>
      </c>
      <c r="IG133" s="27">
        <f t="shared" si="87"/>
        <v>1.1053599968491569E-2</v>
      </c>
      <c r="IH133" s="27"/>
      <c r="II133" s="27"/>
      <c r="IK133" s="27">
        <f t="shared" si="67"/>
        <v>2.831929223866732E-3</v>
      </c>
      <c r="IL133" s="27">
        <f t="shared" si="67"/>
        <v>3.9222927864838797E-3</v>
      </c>
      <c r="IM133" s="27">
        <f t="shared" si="67"/>
        <v>1.4124855576179563E-2</v>
      </c>
      <c r="IN133" s="27">
        <f t="shared" si="67"/>
        <v>0.2144066115362023</v>
      </c>
      <c r="IO133" s="27">
        <f t="shared" si="67"/>
        <v>7.833949700336848E-2</v>
      </c>
      <c r="IP133" s="27">
        <f t="shared" si="67"/>
        <v>4.454683770087486E-3</v>
      </c>
      <c r="IQ133" s="27">
        <f t="shared" si="67"/>
        <v>3.1815894335648846E-2</v>
      </c>
      <c r="IR133" s="27">
        <f t="shared" si="66"/>
        <v>5.6190235844520561E-3</v>
      </c>
      <c r="IS133" s="27">
        <f t="shared" si="66"/>
        <v>5.8443233268597123E-3</v>
      </c>
      <c r="IT133" s="27">
        <f t="shared" si="66"/>
        <v>1.5494494844740732E-2</v>
      </c>
      <c r="IU133" s="27">
        <f t="shared" si="66"/>
        <v>6.5679409965742411E-2</v>
      </c>
      <c r="IV133" s="27">
        <f t="shared" si="66"/>
        <v>0.10553964841456856</v>
      </c>
      <c r="IW133" s="27">
        <f t="shared" si="66"/>
        <v>1.6169881557914448E-2</v>
      </c>
    </row>
    <row r="134" spans="1:257">
      <c r="A134" s="21">
        <v>132</v>
      </c>
      <c r="B134" s="19" t="s">
        <v>173</v>
      </c>
      <c r="C134" s="19">
        <v>13</v>
      </c>
      <c r="D134" s="19">
        <v>2</v>
      </c>
      <c r="E134" s="19">
        <v>16</v>
      </c>
      <c r="G134" s="23">
        <v>41219</v>
      </c>
      <c r="H134" s="24">
        <v>6.2743055555555552E-2</v>
      </c>
      <c r="J134" s="25">
        <v>32.848999999999997</v>
      </c>
      <c r="K134" s="25">
        <v>-44.313000000000002</v>
      </c>
      <c r="L134" s="25">
        <v>10.454000000000001</v>
      </c>
      <c r="M134" s="26"/>
      <c r="O134" s="26">
        <v>43.580495139999996</v>
      </c>
      <c r="P134" s="26">
        <v>8.0453206799999997</v>
      </c>
      <c r="Q134" s="26">
        <v>0.8175600999999999</v>
      </c>
      <c r="R134" s="26">
        <v>5.1154600000000001E-2</v>
      </c>
      <c r="S134" s="26">
        <v>0.19418651999999997</v>
      </c>
      <c r="T134" s="26">
        <v>33.7847765</v>
      </c>
      <c r="U134" s="26">
        <v>1.03814892</v>
      </c>
      <c r="V134" s="26">
        <v>6.2317786600000007</v>
      </c>
      <c r="W134" s="26">
        <v>2.1617639999999998</v>
      </c>
      <c r="X134" s="26">
        <v>1.5946485100000001</v>
      </c>
      <c r="Y134" s="26">
        <v>6.2639719999999996E-2</v>
      </c>
      <c r="Z134" s="26">
        <v>0.56899999999999995</v>
      </c>
      <c r="AA134" s="26">
        <v>0.45399999999999996</v>
      </c>
      <c r="AB134" s="26">
        <f t="shared" si="88"/>
        <v>98.585473350000001</v>
      </c>
      <c r="AC134" s="26">
        <f t="shared" si="89"/>
        <v>0.23959013916961425</v>
      </c>
      <c r="AD134" s="26">
        <f t="shared" si="75"/>
        <v>0.10244107160989697</v>
      </c>
      <c r="AE134" s="26">
        <f t="shared" si="76"/>
        <v>98.243442139220477</v>
      </c>
      <c r="AG134" s="25">
        <v>75.989999999999995</v>
      </c>
      <c r="AH134" s="25">
        <v>18.350999999999999</v>
      </c>
      <c r="AI134" s="25">
        <v>0.7863</v>
      </c>
      <c r="AJ134" s="25">
        <v>8.4900000000000003E-2</v>
      </c>
      <c r="AK134" s="25">
        <v>0.23080000000000001</v>
      </c>
      <c r="AL134" s="25">
        <v>45.234999999999999</v>
      </c>
      <c r="AM134" s="25">
        <v>3.0615000000000001</v>
      </c>
      <c r="AN134" s="25">
        <v>8.2319999999999993</v>
      </c>
      <c r="AO134" s="25">
        <v>9.08</v>
      </c>
      <c r="AP134" s="25">
        <v>9.8360000000000003</v>
      </c>
      <c r="AQ134" s="25">
        <v>0.43709999999999999</v>
      </c>
      <c r="AR134" s="25">
        <v>6.9222000000000001</v>
      </c>
      <c r="AS134" s="25">
        <v>23.394100000000002</v>
      </c>
      <c r="AU134" s="26">
        <v>40.980699999999999</v>
      </c>
      <c r="AV134" s="26">
        <v>6.7256</v>
      </c>
      <c r="AW134" s="26">
        <v>0.77649999999999997</v>
      </c>
      <c r="AX134" s="26">
        <v>5.1400000000000001E-2</v>
      </c>
      <c r="AY134" s="26">
        <v>0.19020000000000001</v>
      </c>
      <c r="AZ134" s="26">
        <v>31.895199999999999</v>
      </c>
      <c r="BA134" s="26">
        <v>1.0112000000000001</v>
      </c>
      <c r="BB134" s="26">
        <v>4.7161</v>
      </c>
      <c r="BC134" s="26">
        <v>2.2296999999999998</v>
      </c>
      <c r="BD134" s="26">
        <v>1.1478999999999999</v>
      </c>
      <c r="BE134" s="26">
        <v>6.5199999999999994E-2</v>
      </c>
      <c r="BF134" s="26">
        <v>0.62439999999999996</v>
      </c>
      <c r="BG134" s="26">
        <v>0.46789999999999998</v>
      </c>
      <c r="BI134" s="27">
        <f t="shared" si="61"/>
        <v>1.0634395005453787</v>
      </c>
      <c r="BJ134" s="27">
        <f t="shared" si="61"/>
        <v>1.1962234863803973</v>
      </c>
      <c r="BK134" s="27">
        <f t="shared" si="61"/>
        <v>1.052878428847392</v>
      </c>
      <c r="BL134" s="27">
        <f t="shared" si="61"/>
        <v>0.99522568093385211</v>
      </c>
      <c r="BM134" s="27">
        <f t="shared" si="61"/>
        <v>1.0209596214511039</v>
      </c>
      <c r="BN134" s="27">
        <f t="shared" si="61"/>
        <v>1.0592432873912063</v>
      </c>
      <c r="BO134" s="27">
        <f t="shared" si="68"/>
        <v>1.0266504351265822</v>
      </c>
      <c r="BP134" s="27">
        <f t="shared" si="68"/>
        <v>1.3213839104344693</v>
      </c>
      <c r="BQ134" s="27">
        <f t="shared" si="68"/>
        <v>0.96953132708436107</v>
      </c>
      <c r="BR134" s="27">
        <f t="shared" si="51"/>
        <v>1.3891876557191394</v>
      </c>
      <c r="BS134" s="27">
        <f t="shared" si="51"/>
        <v>0.96073190184049084</v>
      </c>
      <c r="BT134" s="27">
        <f t="shared" si="51"/>
        <v>0.91127482383087766</v>
      </c>
      <c r="BU134" s="27">
        <f t="shared" si="51"/>
        <v>0.97029279760632614</v>
      </c>
      <c r="BW134" s="19">
        <v>426077.8</v>
      </c>
      <c r="BX134" s="19">
        <v>70911.5</v>
      </c>
      <c r="BY134" s="19">
        <v>14973.4</v>
      </c>
      <c r="BZ134" s="19">
        <v>129.69999999999999</v>
      </c>
      <c r="CA134" s="19">
        <v>352.6</v>
      </c>
      <c r="CB134" s="19">
        <v>56969.4</v>
      </c>
      <c r="CC134" s="19">
        <v>1497</v>
      </c>
      <c r="CD134" s="19">
        <v>36932.800000000003</v>
      </c>
      <c r="CE134" s="19">
        <v>51573.5</v>
      </c>
      <c r="CF134" s="19">
        <v>4926.8</v>
      </c>
      <c r="CG134" s="19">
        <v>1297.4000000000001</v>
      </c>
      <c r="CH134" s="19">
        <v>212.9</v>
      </c>
      <c r="CI134" s="19">
        <v>8250.2000000000007</v>
      </c>
      <c r="CK134" s="19">
        <f t="shared" si="72"/>
        <v>429482.42857142858</v>
      </c>
      <c r="CL134" s="19">
        <f t="shared" si="69"/>
        <v>72171.176470588238</v>
      </c>
      <c r="CM134" s="19">
        <f t="shared" si="69"/>
        <v>21381.321276595743</v>
      </c>
      <c r="CN134" s="19">
        <f t="shared" si="69"/>
        <v>422.45</v>
      </c>
      <c r="CO134" s="19">
        <f t="shared" si="69"/>
        <v>561.45744680851067</v>
      </c>
      <c r="CP134" s="19">
        <f t="shared" si="69"/>
        <v>57329.819298245617</v>
      </c>
      <c r="CQ134" s="19">
        <f t="shared" si="69"/>
        <v>1698.25</v>
      </c>
      <c r="CR134" s="19">
        <f t="shared" si="69"/>
        <v>37636.400000000001</v>
      </c>
      <c r="CS134" s="19">
        <f t="shared" si="69"/>
        <v>55525.599999999999</v>
      </c>
      <c r="CT134" s="19">
        <f t="shared" si="69"/>
        <v>5262.8</v>
      </c>
      <c r="CU134" s="19">
        <f t="shared" si="62"/>
        <v>2939.6761904761906</v>
      </c>
      <c r="CV134" s="19">
        <f t="shared" si="62"/>
        <v>365.57777777777778</v>
      </c>
      <c r="CW134" s="19">
        <f t="shared" si="62"/>
        <v>9372.9500000000007</v>
      </c>
      <c r="CY134" s="19">
        <v>4051.9</v>
      </c>
      <c r="CZ134" s="19">
        <v>1463.7</v>
      </c>
      <c r="DA134" s="19">
        <v>6590.1</v>
      </c>
      <c r="DB134" s="19">
        <v>326</v>
      </c>
      <c r="DC134" s="19">
        <v>222.9</v>
      </c>
      <c r="DD134" s="19">
        <v>395.9</v>
      </c>
      <c r="DE134" s="19">
        <v>239.5</v>
      </c>
      <c r="DF134" s="19">
        <v>798.4</v>
      </c>
      <c r="DG134" s="19">
        <v>4204.8999999999996</v>
      </c>
      <c r="DH134" s="19">
        <v>356</v>
      </c>
      <c r="DI134" s="19">
        <v>1703.3</v>
      </c>
      <c r="DJ134" s="19">
        <v>156.4</v>
      </c>
      <c r="DK134" s="19">
        <v>1161</v>
      </c>
      <c r="DM134" s="19">
        <v>2541.6</v>
      </c>
      <c r="DN134" s="19">
        <v>1011.3</v>
      </c>
      <c r="DO134" s="19">
        <v>6200.9</v>
      </c>
      <c r="DP134" s="19">
        <v>259.5</v>
      </c>
      <c r="DQ134" s="19">
        <v>192.9</v>
      </c>
      <c r="DR134" s="19">
        <v>332.7</v>
      </c>
      <c r="DS134" s="19">
        <v>163</v>
      </c>
      <c r="DT134" s="19">
        <v>608.79999999999995</v>
      </c>
      <c r="DU134" s="19">
        <v>3699.3</v>
      </c>
      <c r="DV134" s="19">
        <v>316</v>
      </c>
      <c r="DW134" s="19">
        <v>1586.8</v>
      </c>
      <c r="DX134" s="19">
        <v>149.69999999999999</v>
      </c>
      <c r="DY134" s="19">
        <v>1084.5</v>
      </c>
      <c r="EA134" s="19">
        <f t="shared" si="73"/>
        <v>3404.6285714285714</v>
      </c>
      <c r="EB134" s="19">
        <f t="shared" si="70"/>
        <v>1259.6764705882354</v>
      </c>
      <c r="EC134" s="19">
        <f t="shared" si="70"/>
        <v>6407.9212765957445</v>
      </c>
      <c r="ED134" s="19">
        <f t="shared" si="70"/>
        <v>292.75</v>
      </c>
      <c r="EE134" s="19">
        <f t="shared" si="70"/>
        <v>208.85744680851064</v>
      </c>
      <c r="EF134" s="19">
        <f t="shared" si="70"/>
        <v>360.41929824561402</v>
      </c>
      <c r="EG134" s="19">
        <f t="shared" si="70"/>
        <v>201.25</v>
      </c>
      <c r="EH134" s="19">
        <f t="shared" si="70"/>
        <v>703.59999999999991</v>
      </c>
      <c r="EI134" s="19">
        <f t="shared" si="70"/>
        <v>3952.1</v>
      </c>
      <c r="EJ134" s="19">
        <f t="shared" si="70"/>
        <v>336</v>
      </c>
      <c r="EK134" s="19">
        <f t="shared" si="63"/>
        <v>1642.2761904761903</v>
      </c>
      <c r="EL134" s="19">
        <f t="shared" si="63"/>
        <v>152.67777777777778</v>
      </c>
      <c r="EM134" s="19">
        <f t="shared" si="63"/>
        <v>1122.75</v>
      </c>
      <c r="EO134" s="26">
        <v>30.06</v>
      </c>
      <c r="EQ134" s="19">
        <v>10</v>
      </c>
      <c r="ER134" s="19">
        <v>30</v>
      </c>
      <c r="ES134" s="19">
        <v>20</v>
      </c>
      <c r="ET134" s="19">
        <v>50</v>
      </c>
      <c r="EU134" s="19">
        <v>30</v>
      </c>
      <c r="EV134" s="19">
        <v>30</v>
      </c>
      <c r="EW134" s="19">
        <v>30</v>
      </c>
      <c r="EX134" s="19">
        <v>30</v>
      </c>
      <c r="EY134" s="19">
        <v>20</v>
      </c>
      <c r="EZ134" s="19">
        <v>30</v>
      </c>
      <c r="FA134" s="19">
        <v>20</v>
      </c>
      <c r="FB134" s="19">
        <v>30</v>
      </c>
      <c r="FC134" s="19">
        <v>20</v>
      </c>
      <c r="FE134" s="25">
        <v>2.1</v>
      </c>
      <c r="FF134" s="25">
        <v>2.2999999999999998</v>
      </c>
      <c r="FG134" s="25">
        <v>2.2000000000000002</v>
      </c>
      <c r="FH134" s="25">
        <v>2.8</v>
      </c>
      <c r="FI134" s="25">
        <v>2.2000000000000002</v>
      </c>
      <c r="FJ134" s="25">
        <v>3.2</v>
      </c>
      <c r="FK134" s="25">
        <v>2.5</v>
      </c>
      <c r="FL134" s="25">
        <v>2.8</v>
      </c>
      <c r="FM134" s="25">
        <v>2.2000000000000002</v>
      </c>
      <c r="FN134" s="25">
        <v>2.8</v>
      </c>
      <c r="FO134" s="25">
        <v>2.2000000000000002</v>
      </c>
      <c r="FP134" s="25">
        <v>3.5</v>
      </c>
      <c r="FQ134" s="25">
        <v>2.2000000000000002</v>
      </c>
      <c r="FR134" s="25"/>
      <c r="FS134" s="25">
        <v>2.8</v>
      </c>
      <c r="FT134" s="25">
        <v>2.8</v>
      </c>
      <c r="FU134" s="25">
        <v>2.5</v>
      </c>
      <c r="FV134" s="25">
        <v>2.8</v>
      </c>
      <c r="FW134" s="25">
        <v>2.5</v>
      </c>
      <c r="FX134" s="25">
        <v>2.5</v>
      </c>
      <c r="FY134" s="25">
        <v>2.5</v>
      </c>
      <c r="FZ134" s="25">
        <v>2.8</v>
      </c>
      <c r="GA134" s="25">
        <v>2.2000000000000002</v>
      </c>
      <c r="GB134" s="25">
        <v>2.8</v>
      </c>
      <c r="GC134" s="25">
        <v>2</v>
      </c>
      <c r="GD134" s="25">
        <v>2.8</v>
      </c>
      <c r="GE134" s="25">
        <v>2.2000000000000002</v>
      </c>
      <c r="GG134" s="28">
        <v>560706</v>
      </c>
      <c r="GH134" s="28">
        <v>386426.8</v>
      </c>
      <c r="GI134" s="28">
        <v>1904278.9</v>
      </c>
      <c r="GJ134" s="28">
        <v>136666</v>
      </c>
      <c r="GK134" s="28">
        <v>151055.4</v>
      </c>
      <c r="GL134" s="28">
        <v>125939.4</v>
      </c>
      <c r="GM134" s="28">
        <v>48865.4</v>
      </c>
      <c r="GN134" s="28">
        <v>448639.5</v>
      </c>
      <c r="GO134" s="28">
        <v>568018.30000000005</v>
      </c>
      <c r="GP134" s="28">
        <v>50075.9</v>
      </c>
      <c r="GQ134" s="28">
        <v>296729</v>
      </c>
      <c r="GR134" s="28">
        <v>3095.5</v>
      </c>
      <c r="GS134" s="28">
        <v>35263.800000000003</v>
      </c>
      <c r="GU134" s="26">
        <v>25.21</v>
      </c>
      <c r="GV134" s="26">
        <v>19.399999999999999</v>
      </c>
      <c r="GW134" s="26">
        <v>59.19</v>
      </c>
      <c r="GX134" s="26">
        <v>41.39</v>
      </c>
      <c r="GY134" s="26">
        <v>56.02</v>
      </c>
      <c r="GZ134" s="26">
        <v>54.81</v>
      </c>
      <c r="HA134" s="26">
        <v>25.58</v>
      </c>
      <c r="HB134" s="26">
        <v>34.549999999999997</v>
      </c>
      <c r="HC134" s="26">
        <v>17.55</v>
      </c>
      <c r="HD134" s="26">
        <v>8.66</v>
      </c>
      <c r="HE134" s="26">
        <v>12.39</v>
      </c>
      <c r="HF134" s="26">
        <v>9.02</v>
      </c>
      <c r="HG134" s="26">
        <v>2</v>
      </c>
      <c r="HI134" s="27">
        <f t="shared" si="74"/>
        <v>2.1588728474205419E-2</v>
      </c>
      <c r="HJ134" s="27">
        <f t="shared" si="71"/>
        <v>9.5226420998736783E-3</v>
      </c>
      <c r="HK134" s="27">
        <f t="shared" si="71"/>
        <v>1.4334460859310134E-2</v>
      </c>
      <c r="HL134" s="27">
        <f t="shared" si="71"/>
        <v>1.7846856478313553E-2</v>
      </c>
      <c r="HM134" s="27">
        <f t="shared" si="71"/>
        <v>2.4446772716487739E-2</v>
      </c>
      <c r="HN134" s="27">
        <f t="shared" si="71"/>
        <v>3.9100207133908299E-2</v>
      </c>
      <c r="HO134" s="27">
        <f t="shared" si="71"/>
        <v>3.4062048197915216E-2</v>
      </c>
      <c r="HP134" s="27">
        <f t="shared" si="71"/>
        <v>1.2059341967123185E-2</v>
      </c>
      <c r="HQ134" s="27">
        <f t="shared" si="71"/>
        <v>1.0304273290753774E-2</v>
      </c>
      <c r="HR134" s="27">
        <f t="shared" si="71"/>
        <v>1.9674369332387299E-2</v>
      </c>
      <c r="HS134" s="27">
        <f t="shared" si="64"/>
        <v>8.8953571611023099E-3</v>
      </c>
      <c r="HT134" s="27">
        <f t="shared" si="64"/>
        <v>0.14658656004609524</v>
      </c>
      <c r="HU134" s="27">
        <f t="shared" si="64"/>
        <v>1.0089554534711847E-2</v>
      </c>
      <c r="HW134" s="27">
        <f t="shared" si="77"/>
        <v>4.6184766824867655E-2</v>
      </c>
      <c r="HX134" s="27">
        <f t="shared" si="78"/>
        <v>1.7993032247711316E-2</v>
      </c>
      <c r="HY134" s="27">
        <f t="shared" si="79"/>
        <v>2.391704794375896E-2</v>
      </c>
      <c r="HZ134" s="27">
        <f t="shared" si="80"/>
        <v>2.6084965428703089E-2</v>
      </c>
      <c r="IA134" s="27">
        <f t="shared" si="81"/>
        <v>3.5963647343225116E-2</v>
      </c>
      <c r="IB134" s="27">
        <f t="shared" si="82"/>
        <v>5.0302416477773025E-2</v>
      </c>
      <c r="IC134" s="27">
        <f t="shared" si="83"/>
        <v>4.3980916633148126E-2</v>
      </c>
      <c r="ID134" s="27">
        <f t="shared" si="84"/>
        <v>1.9998006784080379E-2</v>
      </c>
      <c r="IE134" s="27">
        <f t="shared" si="85"/>
        <v>1.4417739188422681E-2</v>
      </c>
      <c r="IF134" s="27">
        <f t="shared" si="86"/>
        <v>2.6520459628978105E-2</v>
      </c>
      <c r="IG134" s="27">
        <f t="shared" si="87"/>
        <v>1.0715347236263842E-2</v>
      </c>
      <c r="IH134" s="27"/>
      <c r="II134" s="27"/>
      <c r="IK134" s="27">
        <f t="shared" si="67"/>
        <v>2.8164620627128614E-3</v>
      </c>
      <c r="IL134" s="27">
        <f t="shared" si="67"/>
        <v>4.0240882717312524E-3</v>
      </c>
      <c r="IM134" s="27">
        <f t="shared" si="67"/>
        <v>1.4358479162908952E-2</v>
      </c>
      <c r="IN134" s="27">
        <f t="shared" si="67"/>
        <v>0.16818772128727294</v>
      </c>
      <c r="IO134" s="27">
        <f t="shared" si="67"/>
        <v>8.2888966360839755E-2</v>
      </c>
      <c r="IP134" s="27">
        <f t="shared" si="67"/>
        <v>4.4397079908722551E-3</v>
      </c>
      <c r="IQ134" s="27">
        <f t="shared" si="67"/>
        <v>3.0657923282436828E-2</v>
      </c>
      <c r="IR134" s="27">
        <f t="shared" si="66"/>
        <v>5.5828852892961323E-3</v>
      </c>
      <c r="IS134" s="27">
        <f t="shared" si="66"/>
        <v>6.0987522529461543E-3</v>
      </c>
      <c r="IT134" s="27">
        <f t="shared" si="66"/>
        <v>1.5992907623529638E-2</v>
      </c>
      <c r="IU134" s="27">
        <f t="shared" si="66"/>
        <v>6.7288664085880551E-2</v>
      </c>
      <c r="IV134" s="27">
        <f t="shared" si="66"/>
        <v>0.11260073003573276</v>
      </c>
      <c r="IW134" s="27">
        <f t="shared" si="66"/>
        <v>1.6015176954599534E-2</v>
      </c>
    </row>
    <row r="135" spans="1:257">
      <c r="A135" s="21">
        <v>133</v>
      </c>
      <c r="B135" s="19" t="s">
        <v>173</v>
      </c>
      <c r="C135" s="19">
        <v>13</v>
      </c>
      <c r="D135" s="19">
        <v>2</v>
      </c>
      <c r="E135" s="19">
        <v>17</v>
      </c>
      <c r="G135" s="23">
        <v>41219</v>
      </c>
      <c r="H135" s="24">
        <v>6.5775462962962966E-2</v>
      </c>
      <c r="J135" s="25">
        <v>32.840000000000003</v>
      </c>
      <c r="K135" s="25">
        <v>-44.305</v>
      </c>
      <c r="L135" s="25">
        <v>10.454000000000001</v>
      </c>
      <c r="M135" s="26"/>
      <c r="O135" s="26">
        <v>43.46924946</v>
      </c>
      <c r="P135" s="26">
        <v>7.5597294599999989</v>
      </c>
      <c r="Q135" s="26">
        <v>0.75082049999999989</v>
      </c>
      <c r="R135" s="26">
        <v>2.9231200000000002E-2</v>
      </c>
      <c r="S135" s="26">
        <v>0.18683096999999999</v>
      </c>
      <c r="T135" s="26">
        <v>34.030498000000001</v>
      </c>
      <c r="U135" s="26">
        <v>1.0123243199999998</v>
      </c>
      <c r="V135" s="26">
        <v>6.2367534699999991</v>
      </c>
      <c r="W135" s="26">
        <v>2.1281831999999996</v>
      </c>
      <c r="X135" s="26">
        <v>1.48007106</v>
      </c>
      <c r="Y135" s="26">
        <v>5.9025889999999998E-2</v>
      </c>
      <c r="Z135" s="26">
        <v>0.496</v>
      </c>
      <c r="AA135" s="26">
        <v>0.43299999999999994</v>
      </c>
      <c r="AB135" s="26">
        <f t="shared" si="88"/>
        <v>97.871717529999998</v>
      </c>
      <c r="AC135" s="26">
        <f t="shared" si="89"/>
        <v>0.208851861209365</v>
      </c>
      <c r="AD135" s="26">
        <f t="shared" si="75"/>
        <v>9.7702607945122005E-2</v>
      </c>
      <c r="AE135" s="26">
        <f t="shared" si="76"/>
        <v>97.565163060845506</v>
      </c>
      <c r="AG135" s="25">
        <v>75.86</v>
      </c>
      <c r="AH135" s="25">
        <v>17.216999999999999</v>
      </c>
      <c r="AI135" s="25">
        <v>0.72199999999999998</v>
      </c>
      <c r="AJ135" s="25">
        <v>4.8300000000000003E-2</v>
      </c>
      <c r="AK135" s="25">
        <v>0.22309999999999999</v>
      </c>
      <c r="AL135" s="25">
        <v>45.552999999999997</v>
      </c>
      <c r="AM135" s="25">
        <v>2.9830000000000001</v>
      </c>
      <c r="AN135" s="25">
        <v>8.2219999999999995</v>
      </c>
      <c r="AO135" s="25">
        <v>8.9390000000000001</v>
      </c>
      <c r="AP135" s="25">
        <v>9.0879999999999992</v>
      </c>
      <c r="AQ135" s="25">
        <v>0.41099999999999998</v>
      </c>
      <c r="AR135" s="25">
        <v>6.0126999999999997</v>
      </c>
      <c r="AS135" s="25">
        <v>22.3019</v>
      </c>
      <c r="AU135" s="26">
        <v>40.910600000000002</v>
      </c>
      <c r="AV135" s="26">
        <v>6.31</v>
      </c>
      <c r="AW135" s="26">
        <v>0.71299999999999997</v>
      </c>
      <c r="AX135" s="26">
        <v>2.92E-2</v>
      </c>
      <c r="AY135" s="26">
        <v>0.18390000000000001</v>
      </c>
      <c r="AZ135" s="26">
        <v>32.119399999999999</v>
      </c>
      <c r="BA135" s="26">
        <v>0.98529999999999995</v>
      </c>
      <c r="BB135" s="26">
        <v>4.7103999999999999</v>
      </c>
      <c r="BC135" s="26">
        <v>2.1951000000000001</v>
      </c>
      <c r="BD135" s="26">
        <v>1.0606</v>
      </c>
      <c r="BE135" s="26">
        <v>6.13E-2</v>
      </c>
      <c r="BF135" s="26">
        <v>0.5423</v>
      </c>
      <c r="BG135" s="26">
        <v>0.44600000000000001</v>
      </c>
      <c r="BI135" s="27">
        <f t="shared" si="61"/>
        <v>1.0625424574560138</v>
      </c>
      <c r="BJ135" s="27">
        <f t="shared" si="61"/>
        <v>1.198055381933439</v>
      </c>
      <c r="BK135" s="27">
        <f t="shared" si="61"/>
        <v>1.0530441795231416</v>
      </c>
      <c r="BL135" s="27">
        <f t="shared" si="61"/>
        <v>1.001068493150685</v>
      </c>
      <c r="BM135" s="27">
        <f t="shared" si="61"/>
        <v>1.0159378466557911</v>
      </c>
      <c r="BN135" s="27">
        <f t="shared" si="61"/>
        <v>1.0594998038568593</v>
      </c>
      <c r="BO135" s="27">
        <f t="shared" si="68"/>
        <v>1.0274275043134069</v>
      </c>
      <c r="BP135" s="27">
        <f t="shared" si="68"/>
        <v>1.3240390349014943</v>
      </c>
      <c r="BQ135" s="27">
        <f t="shared" si="68"/>
        <v>0.9695153751537513</v>
      </c>
      <c r="BR135" s="27">
        <f t="shared" si="51"/>
        <v>1.3955035451631153</v>
      </c>
      <c r="BS135" s="27">
        <f t="shared" si="51"/>
        <v>0.96290195758564434</v>
      </c>
      <c r="BT135" s="27">
        <f t="shared" si="51"/>
        <v>0.91462290245251709</v>
      </c>
      <c r="BU135" s="27">
        <f t="shared" si="51"/>
        <v>0.97085201793721954</v>
      </c>
      <c r="BW135" s="19">
        <v>425354.4</v>
      </c>
      <c r="BX135" s="19">
        <v>66532.5</v>
      </c>
      <c r="BY135" s="19">
        <v>13747.1</v>
      </c>
      <c r="BZ135" s="19">
        <v>79.900000000000006</v>
      </c>
      <c r="CA135" s="19">
        <v>339.4</v>
      </c>
      <c r="CB135" s="19">
        <v>57367.7</v>
      </c>
      <c r="CC135" s="19">
        <v>1457.6</v>
      </c>
      <c r="CD135" s="19">
        <v>36885.199999999997</v>
      </c>
      <c r="CE135" s="19">
        <v>50778.7</v>
      </c>
      <c r="CF135" s="19">
        <v>4552.3999999999996</v>
      </c>
      <c r="CG135" s="19">
        <v>1221.3</v>
      </c>
      <c r="CH135" s="19">
        <v>186.4</v>
      </c>
      <c r="CI135" s="19">
        <v>7863.6</v>
      </c>
      <c r="CK135" s="19">
        <f t="shared" si="72"/>
        <v>428662.24285714288</v>
      </c>
      <c r="CL135" s="19">
        <f t="shared" si="69"/>
        <v>67836.3</v>
      </c>
      <c r="CM135" s="19">
        <f t="shared" si="69"/>
        <v>20241.804255319148</v>
      </c>
      <c r="CN135" s="19">
        <f t="shared" si="69"/>
        <v>406</v>
      </c>
      <c r="CO135" s="19">
        <f t="shared" si="69"/>
        <v>584.26170212765953</v>
      </c>
      <c r="CP135" s="19">
        <f t="shared" si="69"/>
        <v>57696.771929824557</v>
      </c>
      <c r="CQ135" s="19">
        <f t="shared" si="69"/>
        <v>1657.25</v>
      </c>
      <c r="CR135" s="19">
        <f t="shared" si="69"/>
        <v>37595.649999999994</v>
      </c>
      <c r="CS135" s="19">
        <f t="shared" si="69"/>
        <v>54713.799999999996</v>
      </c>
      <c r="CT135" s="19">
        <f t="shared" si="69"/>
        <v>4886.8499999999995</v>
      </c>
      <c r="CU135" s="19">
        <f t="shared" si="62"/>
        <v>2985.166666666667</v>
      </c>
      <c r="CV135" s="19">
        <f t="shared" si="62"/>
        <v>323.57777777777778</v>
      </c>
      <c r="CW135" s="19">
        <f t="shared" si="62"/>
        <v>9040</v>
      </c>
      <c r="CY135" s="19">
        <v>3767.1</v>
      </c>
      <c r="CZ135" s="19">
        <v>1480.9</v>
      </c>
      <c r="DA135" s="19">
        <v>6722.1</v>
      </c>
      <c r="DB135" s="19">
        <v>339.4</v>
      </c>
      <c r="DC135" s="19">
        <v>272.89999999999998</v>
      </c>
      <c r="DD135" s="19">
        <v>362.7</v>
      </c>
      <c r="DE135" s="19">
        <v>216.3</v>
      </c>
      <c r="DF135" s="19">
        <v>828.6</v>
      </c>
      <c r="DG135" s="19">
        <v>4049.9</v>
      </c>
      <c r="DH135" s="19">
        <v>362.7</v>
      </c>
      <c r="DI135" s="19">
        <v>1870.2</v>
      </c>
      <c r="DJ135" s="19">
        <v>146.4</v>
      </c>
      <c r="DK135" s="19">
        <v>1267.9000000000001</v>
      </c>
      <c r="DM135" s="19">
        <v>2695.5</v>
      </c>
      <c r="DN135" s="19">
        <v>1088.2</v>
      </c>
      <c r="DO135" s="19">
        <v>6236.3</v>
      </c>
      <c r="DP135" s="19">
        <v>312.8</v>
      </c>
      <c r="DQ135" s="19">
        <v>213</v>
      </c>
      <c r="DR135" s="19">
        <v>302.8</v>
      </c>
      <c r="DS135" s="19">
        <v>183</v>
      </c>
      <c r="DT135" s="19">
        <v>592.29999999999995</v>
      </c>
      <c r="DU135" s="19">
        <v>3820.3</v>
      </c>
      <c r="DV135" s="19">
        <v>306.2</v>
      </c>
      <c r="DW135" s="19">
        <v>1667.2</v>
      </c>
      <c r="DX135" s="19">
        <v>129.80000000000001</v>
      </c>
      <c r="DY135" s="19">
        <v>1084.9000000000001</v>
      </c>
      <c r="EA135" s="19">
        <f t="shared" si="73"/>
        <v>3307.8428571428572</v>
      </c>
      <c r="EB135" s="19">
        <f t="shared" si="70"/>
        <v>1303.8000000000002</v>
      </c>
      <c r="EC135" s="19">
        <f t="shared" si="70"/>
        <v>6494.7042553191495</v>
      </c>
      <c r="ED135" s="19">
        <f t="shared" si="70"/>
        <v>326.10000000000002</v>
      </c>
      <c r="EE135" s="19">
        <f t="shared" si="70"/>
        <v>244.86170212765956</v>
      </c>
      <c r="EF135" s="19">
        <f t="shared" si="70"/>
        <v>329.07192982456138</v>
      </c>
      <c r="EG135" s="19">
        <f t="shared" si="70"/>
        <v>199.65</v>
      </c>
      <c r="EH135" s="19">
        <f t="shared" si="70"/>
        <v>710.45</v>
      </c>
      <c r="EI135" s="19">
        <f t="shared" si="70"/>
        <v>3935.1000000000004</v>
      </c>
      <c r="EJ135" s="19">
        <f t="shared" si="70"/>
        <v>334.45</v>
      </c>
      <c r="EK135" s="19">
        <f t="shared" si="63"/>
        <v>1763.8666666666668</v>
      </c>
      <c r="EL135" s="19">
        <f t="shared" si="63"/>
        <v>137.17777777777778</v>
      </c>
      <c r="EM135" s="19">
        <f t="shared" si="63"/>
        <v>1176.4000000000001</v>
      </c>
      <c r="EO135" s="26">
        <v>30.05</v>
      </c>
      <c r="EQ135" s="19">
        <v>10</v>
      </c>
      <c r="ER135" s="19">
        <v>30</v>
      </c>
      <c r="ES135" s="19">
        <v>20</v>
      </c>
      <c r="ET135" s="19">
        <v>50</v>
      </c>
      <c r="EU135" s="19">
        <v>30</v>
      </c>
      <c r="EV135" s="19">
        <v>30</v>
      </c>
      <c r="EW135" s="19">
        <v>30</v>
      </c>
      <c r="EX135" s="19">
        <v>30</v>
      </c>
      <c r="EY135" s="19">
        <v>20</v>
      </c>
      <c r="EZ135" s="19">
        <v>30</v>
      </c>
      <c r="FA135" s="19">
        <v>20</v>
      </c>
      <c r="FB135" s="19">
        <v>30</v>
      </c>
      <c r="FC135" s="19">
        <v>20</v>
      </c>
      <c r="FE135" s="25">
        <v>2.1</v>
      </c>
      <c r="FF135" s="25">
        <v>2.2999999999999998</v>
      </c>
      <c r="FG135" s="25">
        <v>2.2000000000000002</v>
      </c>
      <c r="FH135" s="25">
        <v>2.8</v>
      </c>
      <c r="FI135" s="25">
        <v>2.2000000000000002</v>
      </c>
      <c r="FJ135" s="25">
        <v>3.2</v>
      </c>
      <c r="FK135" s="25">
        <v>2.5</v>
      </c>
      <c r="FL135" s="25">
        <v>2.8</v>
      </c>
      <c r="FM135" s="25">
        <v>2.2000000000000002</v>
      </c>
      <c r="FN135" s="25">
        <v>2.8</v>
      </c>
      <c r="FO135" s="25">
        <v>2.2000000000000002</v>
      </c>
      <c r="FP135" s="25">
        <v>3.5</v>
      </c>
      <c r="FQ135" s="25">
        <v>2.2000000000000002</v>
      </c>
      <c r="FR135" s="25"/>
      <c r="FS135" s="25">
        <v>2.8</v>
      </c>
      <c r="FT135" s="25">
        <v>2.8</v>
      </c>
      <c r="FU135" s="25">
        <v>2.5</v>
      </c>
      <c r="FV135" s="25">
        <v>2.8</v>
      </c>
      <c r="FW135" s="25">
        <v>2.5</v>
      </c>
      <c r="FX135" s="25">
        <v>2.5</v>
      </c>
      <c r="FY135" s="25">
        <v>2.5</v>
      </c>
      <c r="FZ135" s="25">
        <v>2.8</v>
      </c>
      <c r="GA135" s="25">
        <v>2.2000000000000002</v>
      </c>
      <c r="GB135" s="25">
        <v>2.8</v>
      </c>
      <c r="GC135" s="25">
        <v>2</v>
      </c>
      <c r="GD135" s="25">
        <v>2.8</v>
      </c>
      <c r="GE135" s="25">
        <v>2.2000000000000002</v>
      </c>
      <c r="GG135" s="28">
        <v>560706</v>
      </c>
      <c r="GH135" s="28">
        <v>386426.8</v>
      </c>
      <c r="GI135" s="28">
        <v>1904278.9</v>
      </c>
      <c r="GJ135" s="28">
        <v>136666</v>
      </c>
      <c r="GK135" s="28">
        <v>151055.4</v>
      </c>
      <c r="GL135" s="28">
        <v>125939.4</v>
      </c>
      <c r="GM135" s="28">
        <v>48865.4</v>
      </c>
      <c r="GN135" s="28">
        <v>448639.5</v>
      </c>
      <c r="GO135" s="28">
        <v>568018.30000000005</v>
      </c>
      <c r="GP135" s="28">
        <v>50075.9</v>
      </c>
      <c r="GQ135" s="28">
        <v>296729</v>
      </c>
      <c r="GR135" s="28">
        <v>3095.5</v>
      </c>
      <c r="GS135" s="28">
        <v>35263.800000000003</v>
      </c>
      <c r="GU135" s="26">
        <v>25.21</v>
      </c>
      <c r="GV135" s="26">
        <v>19.399999999999999</v>
      </c>
      <c r="GW135" s="26">
        <v>59.19</v>
      </c>
      <c r="GX135" s="26">
        <v>41.39</v>
      </c>
      <c r="GY135" s="26">
        <v>56.02</v>
      </c>
      <c r="GZ135" s="26">
        <v>54.81</v>
      </c>
      <c r="HA135" s="26">
        <v>25.58</v>
      </c>
      <c r="HB135" s="26">
        <v>34.549999999999997</v>
      </c>
      <c r="HC135" s="26">
        <v>17.55</v>
      </c>
      <c r="HD135" s="26">
        <v>8.66</v>
      </c>
      <c r="HE135" s="26">
        <v>12.39</v>
      </c>
      <c r="HF135" s="26">
        <v>9.02</v>
      </c>
      <c r="HG135" s="26">
        <v>2</v>
      </c>
      <c r="HI135" s="27">
        <f t="shared" si="74"/>
        <v>2.126524468723098E-2</v>
      </c>
      <c r="HJ135" s="27">
        <f t="shared" si="71"/>
        <v>9.7044351270490822E-3</v>
      </c>
      <c r="HK135" s="27">
        <f t="shared" si="71"/>
        <v>1.443587400951311E-2</v>
      </c>
      <c r="HL135" s="27">
        <f t="shared" si="71"/>
        <v>1.8949735281963892E-2</v>
      </c>
      <c r="HM135" s="27">
        <f t="shared" si="71"/>
        <v>2.6344369416347636E-2</v>
      </c>
      <c r="HN135" s="27">
        <f t="shared" si="71"/>
        <v>3.7376434422626871E-2</v>
      </c>
      <c r="HO135" s="27">
        <f t="shared" si="71"/>
        <v>3.3957703651183758E-2</v>
      </c>
      <c r="HP135" s="27">
        <f t="shared" si="71"/>
        <v>1.2144271815246238E-2</v>
      </c>
      <c r="HQ135" s="27">
        <f t="shared" si="71"/>
        <v>1.0283628922292594E-2</v>
      </c>
      <c r="HR135" s="27">
        <f t="shared" si="71"/>
        <v>1.9721459852368374E-2</v>
      </c>
      <c r="HS135" s="27">
        <f t="shared" si="64"/>
        <v>9.2411341783719785E-3</v>
      </c>
      <c r="HT135" s="27">
        <f t="shared" si="64"/>
        <v>0.13948036328967631</v>
      </c>
      <c r="HU135" s="27">
        <f t="shared" si="64"/>
        <v>1.0335475171974622E-2</v>
      </c>
      <c r="HW135" s="27">
        <f t="shared" si="77"/>
        <v>4.5492737959393237E-2</v>
      </c>
      <c r="HX135" s="27">
        <f t="shared" si="78"/>
        <v>1.8336530172559241E-2</v>
      </c>
      <c r="HY135" s="27">
        <f t="shared" si="79"/>
        <v>2.4086255784872626E-2</v>
      </c>
      <c r="HZ135" s="27">
        <f t="shared" si="80"/>
        <v>2.7696933088118426E-2</v>
      </c>
      <c r="IA135" s="27">
        <f t="shared" si="81"/>
        <v>3.8755201848389008E-2</v>
      </c>
      <c r="IB135" s="27">
        <f t="shared" si="82"/>
        <v>4.8084782884709472E-2</v>
      </c>
      <c r="IC135" s="27">
        <f t="shared" si="83"/>
        <v>4.3846186954408464E-2</v>
      </c>
      <c r="ID135" s="27">
        <f t="shared" si="84"/>
        <v>2.0138845951222839E-2</v>
      </c>
      <c r="IE135" s="27">
        <f t="shared" si="85"/>
        <v>1.4388853588071798E-2</v>
      </c>
      <c r="IF135" s="27">
        <f t="shared" si="86"/>
        <v>2.6583936237196994E-2</v>
      </c>
      <c r="IG135" s="27">
        <f t="shared" si="87"/>
        <v>1.1131870231266884E-2</v>
      </c>
      <c r="IH135" s="27"/>
      <c r="II135" s="27"/>
      <c r="IK135" s="27">
        <f t="shared" si="67"/>
        <v>2.8187312380181986E-3</v>
      </c>
      <c r="IL135" s="27">
        <f t="shared" si="67"/>
        <v>4.1624429437122105E-3</v>
      </c>
      <c r="IM135" s="27">
        <f t="shared" si="67"/>
        <v>1.5342778612221154E-2</v>
      </c>
      <c r="IN135" s="27">
        <f t="shared" si="67"/>
        <v>0.2762683817314468</v>
      </c>
      <c r="IO135" s="27">
        <f t="shared" si="67"/>
        <v>8.9354182067562918E-2</v>
      </c>
      <c r="IP135" s="27">
        <f t="shared" si="67"/>
        <v>4.4224245129186653E-3</v>
      </c>
      <c r="IQ135" s="27">
        <f t="shared" si="67"/>
        <v>3.1136732310067011E-2</v>
      </c>
      <c r="IR135" s="27">
        <f t="shared" si="66"/>
        <v>5.5885476838229637E-3</v>
      </c>
      <c r="IS135" s="27">
        <f t="shared" si="66"/>
        <v>6.1519262625097468E-3</v>
      </c>
      <c r="IT135" s="27">
        <f t="shared" si="66"/>
        <v>1.6717296428998833E-2</v>
      </c>
      <c r="IU135" s="27">
        <f t="shared" si="66"/>
        <v>7.2785189298379002E-2</v>
      </c>
      <c r="IV135" s="27">
        <f t="shared" si="66"/>
        <v>0.12128483917610119</v>
      </c>
      <c r="IW135" s="27">
        <f t="shared" si="66"/>
        <v>1.6580220204949443E-2</v>
      </c>
    </row>
    <row r="136" spans="1:257">
      <c r="A136" s="21">
        <v>134</v>
      </c>
      <c r="B136" s="19" t="s">
        <v>173</v>
      </c>
      <c r="C136" s="19">
        <v>13</v>
      </c>
      <c r="D136" s="19">
        <v>2</v>
      </c>
      <c r="E136" s="19">
        <v>18</v>
      </c>
      <c r="G136" s="23">
        <v>41219</v>
      </c>
      <c r="H136" s="24">
        <v>6.8784722222222219E-2</v>
      </c>
      <c r="J136" s="25">
        <v>32.831000000000003</v>
      </c>
      <c r="K136" s="25">
        <v>-44.296999999999997</v>
      </c>
      <c r="L136" s="25">
        <v>10.454000000000001</v>
      </c>
      <c r="M136" s="26"/>
      <c r="O136" s="26">
        <v>43.888560099999999</v>
      </c>
      <c r="P136" s="26">
        <v>7.9546265999999992</v>
      </c>
      <c r="Q136" s="26">
        <v>0.75916295</v>
      </c>
      <c r="R136" s="26">
        <v>5.2616160000000002E-2</v>
      </c>
      <c r="S136" s="26">
        <v>0.20301317999999999</v>
      </c>
      <c r="T136" s="26">
        <v>33.52619</v>
      </c>
      <c r="U136" s="26">
        <v>0.94647158999999992</v>
      </c>
      <c r="V136" s="26">
        <v>6.2666023299999996</v>
      </c>
      <c r="W136" s="26">
        <v>2.3324663999999999</v>
      </c>
      <c r="X136" s="26">
        <v>1.58386475</v>
      </c>
      <c r="Y136" s="26">
        <v>6.1435110000000001E-2</v>
      </c>
      <c r="Z136" s="26">
        <v>0.57000000000000006</v>
      </c>
      <c r="AA136" s="26">
        <v>0.49500000000000005</v>
      </c>
      <c r="AB136" s="26">
        <f t="shared" si="88"/>
        <v>98.640009169999999</v>
      </c>
      <c r="AC136" s="26">
        <f t="shared" si="89"/>
        <v>0.24001121147043963</v>
      </c>
      <c r="AD136" s="26">
        <f t="shared" si="75"/>
        <v>0.11169235781255289</v>
      </c>
      <c r="AE136" s="26">
        <f t="shared" si="76"/>
        <v>98.288305600716996</v>
      </c>
      <c r="AG136" s="25">
        <v>76.608999999999995</v>
      </c>
      <c r="AH136" s="25">
        <v>18.164000000000001</v>
      </c>
      <c r="AI136" s="25">
        <v>0.73</v>
      </c>
      <c r="AJ136" s="25">
        <v>8.5800000000000001E-2</v>
      </c>
      <c r="AK136" s="25">
        <v>0.2407</v>
      </c>
      <c r="AL136" s="25">
        <v>44.866999999999997</v>
      </c>
      <c r="AM136" s="25">
        <v>2.7886000000000002</v>
      </c>
      <c r="AN136" s="25">
        <v>8.2949999999999999</v>
      </c>
      <c r="AO136" s="25">
        <v>9.7899999999999991</v>
      </c>
      <c r="AP136" s="25">
        <v>9.7850000000000001</v>
      </c>
      <c r="AQ136" s="25">
        <v>0.42709999999999998</v>
      </c>
      <c r="AR136" s="25">
        <v>6.9233000000000002</v>
      </c>
      <c r="AS136" s="25">
        <v>25.497299999999999</v>
      </c>
      <c r="AU136" s="26">
        <v>41.314500000000002</v>
      </c>
      <c r="AV136" s="26">
        <v>6.6570999999999998</v>
      </c>
      <c r="AW136" s="26">
        <v>0.72089999999999999</v>
      </c>
      <c r="AX136" s="26">
        <v>5.1900000000000002E-2</v>
      </c>
      <c r="AY136" s="26">
        <v>0.1983</v>
      </c>
      <c r="AZ136" s="26">
        <v>31.6357</v>
      </c>
      <c r="BA136" s="26">
        <v>0.92110000000000003</v>
      </c>
      <c r="BB136" s="26">
        <v>4.7522000000000002</v>
      </c>
      <c r="BC136" s="26">
        <v>2.4039999999999999</v>
      </c>
      <c r="BD136" s="26">
        <v>1.1418999999999999</v>
      </c>
      <c r="BE136" s="26">
        <v>6.3700000000000007E-2</v>
      </c>
      <c r="BF136" s="26">
        <v>0.62450000000000006</v>
      </c>
      <c r="BG136" s="26">
        <v>0.50990000000000002</v>
      </c>
      <c r="BI136" s="27">
        <f t="shared" si="61"/>
        <v>1.062304036113229</v>
      </c>
      <c r="BJ136" s="27">
        <f t="shared" si="61"/>
        <v>1.1949086839614846</v>
      </c>
      <c r="BK136" s="27">
        <f t="shared" si="61"/>
        <v>1.0530766403107228</v>
      </c>
      <c r="BL136" s="27">
        <f t="shared" si="61"/>
        <v>1.0137988439306358</v>
      </c>
      <c r="BM136" s="27">
        <f t="shared" si="61"/>
        <v>1.0237679273827534</v>
      </c>
      <c r="BN136" s="27">
        <f t="shared" si="61"/>
        <v>1.0597581213628906</v>
      </c>
      <c r="BO136" s="27">
        <f t="shared" si="68"/>
        <v>1.0275448811203993</v>
      </c>
      <c r="BP136" s="27">
        <f t="shared" si="68"/>
        <v>1.3186739468035855</v>
      </c>
      <c r="BQ136" s="27">
        <f t="shared" si="68"/>
        <v>0.97024392678868554</v>
      </c>
      <c r="BR136" s="27">
        <f t="shared" si="51"/>
        <v>1.3870433050179527</v>
      </c>
      <c r="BS136" s="27">
        <f t="shared" si="51"/>
        <v>0.96444442700156974</v>
      </c>
      <c r="BT136" s="27">
        <f t="shared" si="51"/>
        <v>0.91273018414731788</v>
      </c>
      <c r="BU136" s="27">
        <f t="shared" ref="BU136:BU190" si="90">AA136/BG136</f>
        <v>0.97077858403608552</v>
      </c>
      <c r="BW136" s="19">
        <v>429551.3</v>
      </c>
      <c r="BX136" s="19">
        <v>70189.399999999994</v>
      </c>
      <c r="BY136" s="19">
        <v>13901.6</v>
      </c>
      <c r="BZ136" s="19">
        <v>132.9</v>
      </c>
      <c r="CA136" s="19">
        <v>365.6</v>
      </c>
      <c r="CB136" s="19">
        <v>56503.8</v>
      </c>
      <c r="CC136" s="19">
        <v>1362.6</v>
      </c>
      <c r="CD136" s="19">
        <v>37215</v>
      </c>
      <c r="CE136" s="19">
        <v>55606.5</v>
      </c>
      <c r="CF136" s="19">
        <v>4898.6000000000004</v>
      </c>
      <c r="CG136" s="19">
        <v>1266.2</v>
      </c>
      <c r="CH136" s="19">
        <v>212.7</v>
      </c>
      <c r="CI136" s="19">
        <v>8993</v>
      </c>
      <c r="CK136" s="19">
        <f t="shared" si="72"/>
        <v>432898.38571428572</v>
      </c>
      <c r="CL136" s="19">
        <f t="shared" si="69"/>
        <v>71411.531372549012</v>
      </c>
      <c r="CM136" s="19">
        <f t="shared" si="69"/>
        <v>20329.400000000001</v>
      </c>
      <c r="CN136" s="19">
        <f t="shared" si="69"/>
        <v>428.65</v>
      </c>
      <c r="CO136" s="19">
        <f t="shared" si="69"/>
        <v>578.51063829787233</v>
      </c>
      <c r="CP136" s="19">
        <f t="shared" si="69"/>
        <v>56861.156140350882</v>
      </c>
      <c r="CQ136" s="19">
        <f t="shared" si="69"/>
        <v>1586.9499999999998</v>
      </c>
      <c r="CR136" s="19">
        <f t="shared" si="69"/>
        <v>37899.65</v>
      </c>
      <c r="CS136" s="19">
        <f t="shared" si="69"/>
        <v>59499.8</v>
      </c>
      <c r="CT136" s="19">
        <f t="shared" si="69"/>
        <v>5242.6000000000004</v>
      </c>
      <c r="CU136" s="19">
        <f t="shared" si="62"/>
        <v>3068.2571428571428</v>
      </c>
      <c r="CV136" s="19">
        <f t="shared" si="62"/>
        <v>356.36666666666667</v>
      </c>
      <c r="CW136" s="19">
        <f t="shared" si="62"/>
        <v>10086.35</v>
      </c>
      <c r="CY136" s="19">
        <v>4167.5</v>
      </c>
      <c r="CZ136" s="19">
        <v>1382.5</v>
      </c>
      <c r="DA136" s="19">
        <v>6799.6</v>
      </c>
      <c r="DB136" s="19">
        <v>345.6</v>
      </c>
      <c r="DC136" s="19">
        <v>216</v>
      </c>
      <c r="DD136" s="19">
        <v>402.1</v>
      </c>
      <c r="DE136" s="19">
        <v>265.89999999999998</v>
      </c>
      <c r="DF136" s="19">
        <v>791</v>
      </c>
      <c r="DG136" s="19">
        <v>4280.5</v>
      </c>
      <c r="DH136" s="19">
        <v>365.6</v>
      </c>
      <c r="DI136" s="19">
        <v>1894.3</v>
      </c>
      <c r="DJ136" s="19">
        <v>169.5</v>
      </c>
      <c r="DK136" s="19">
        <v>1216.3</v>
      </c>
      <c r="DM136" s="19">
        <v>2253.1999999999998</v>
      </c>
      <c r="DN136" s="19">
        <v>1026.9000000000001</v>
      </c>
      <c r="DO136" s="19">
        <v>6005.3</v>
      </c>
      <c r="DP136" s="19">
        <v>245.9</v>
      </c>
      <c r="DQ136" s="19">
        <v>209.4</v>
      </c>
      <c r="DR136" s="19">
        <v>322.39999999999998</v>
      </c>
      <c r="DS136" s="19">
        <v>182.8</v>
      </c>
      <c r="DT136" s="19">
        <v>578.29999999999995</v>
      </c>
      <c r="DU136" s="19">
        <v>3506.1</v>
      </c>
      <c r="DV136" s="19">
        <v>322.39999999999998</v>
      </c>
      <c r="DW136" s="19">
        <v>1718.2</v>
      </c>
      <c r="DX136" s="19">
        <v>123</v>
      </c>
      <c r="DY136" s="19">
        <v>970.4</v>
      </c>
      <c r="EA136" s="19">
        <f t="shared" si="73"/>
        <v>3347.0857142857139</v>
      </c>
      <c r="EB136" s="19">
        <f t="shared" si="70"/>
        <v>1222.1313725490197</v>
      </c>
      <c r="EC136" s="19">
        <f t="shared" si="70"/>
        <v>6427.8</v>
      </c>
      <c r="ED136" s="19">
        <f t="shared" si="70"/>
        <v>295.75</v>
      </c>
      <c r="EE136" s="19">
        <f t="shared" si="70"/>
        <v>212.91063829787234</v>
      </c>
      <c r="EF136" s="19">
        <f t="shared" si="70"/>
        <v>357.35614035087718</v>
      </c>
      <c r="EG136" s="19">
        <f t="shared" si="70"/>
        <v>224.35</v>
      </c>
      <c r="EH136" s="19">
        <f t="shared" si="70"/>
        <v>684.65</v>
      </c>
      <c r="EI136" s="19">
        <f t="shared" si="70"/>
        <v>3893.3</v>
      </c>
      <c r="EJ136" s="19">
        <f t="shared" si="70"/>
        <v>344</v>
      </c>
      <c r="EK136" s="19">
        <f t="shared" si="63"/>
        <v>1802.0571428571429</v>
      </c>
      <c r="EL136" s="19">
        <f t="shared" si="63"/>
        <v>143.66666666666666</v>
      </c>
      <c r="EM136" s="19">
        <f t="shared" si="63"/>
        <v>1093.3499999999999</v>
      </c>
      <c r="EO136" s="26">
        <v>30.09</v>
      </c>
      <c r="EQ136" s="19">
        <v>10</v>
      </c>
      <c r="ER136" s="19">
        <v>30</v>
      </c>
      <c r="ES136" s="19">
        <v>20</v>
      </c>
      <c r="ET136" s="19">
        <v>50</v>
      </c>
      <c r="EU136" s="19">
        <v>30</v>
      </c>
      <c r="EV136" s="19">
        <v>30</v>
      </c>
      <c r="EW136" s="19">
        <v>30</v>
      </c>
      <c r="EX136" s="19">
        <v>30</v>
      </c>
      <c r="EY136" s="19">
        <v>20</v>
      </c>
      <c r="EZ136" s="19">
        <v>30</v>
      </c>
      <c r="FA136" s="19">
        <v>20</v>
      </c>
      <c r="FB136" s="19">
        <v>30</v>
      </c>
      <c r="FC136" s="19">
        <v>20</v>
      </c>
      <c r="FE136" s="25">
        <v>2.1</v>
      </c>
      <c r="FF136" s="25">
        <v>2.2999999999999998</v>
      </c>
      <c r="FG136" s="25">
        <v>2.2000000000000002</v>
      </c>
      <c r="FH136" s="25">
        <v>2.8</v>
      </c>
      <c r="FI136" s="25">
        <v>2.2000000000000002</v>
      </c>
      <c r="FJ136" s="25">
        <v>3.2</v>
      </c>
      <c r="FK136" s="25">
        <v>2.5</v>
      </c>
      <c r="FL136" s="25">
        <v>2.8</v>
      </c>
      <c r="FM136" s="25">
        <v>2.2000000000000002</v>
      </c>
      <c r="FN136" s="25">
        <v>2.8</v>
      </c>
      <c r="FO136" s="25">
        <v>2.2000000000000002</v>
      </c>
      <c r="FP136" s="25">
        <v>3.5</v>
      </c>
      <c r="FQ136" s="25">
        <v>2.2000000000000002</v>
      </c>
      <c r="FR136" s="25"/>
      <c r="FS136" s="25">
        <v>2.8</v>
      </c>
      <c r="FT136" s="25">
        <v>2.8</v>
      </c>
      <c r="FU136" s="25">
        <v>2.5</v>
      </c>
      <c r="FV136" s="25">
        <v>2.8</v>
      </c>
      <c r="FW136" s="25">
        <v>2.5</v>
      </c>
      <c r="FX136" s="25">
        <v>2.5</v>
      </c>
      <c r="FY136" s="25">
        <v>2.5</v>
      </c>
      <c r="FZ136" s="25">
        <v>2.8</v>
      </c>
      <c r="GA136" s="25">
        <v>2.2000000000000002</v>
      </c>
      <c r="GB136" s="25">
        <v>2.8</v>
      </c>
      <c r="GC136" s="25">
        <v>2</v>
      </c>
      <c r="GD136" s="25">
        <v>2.8</v>
      </c>
      <c r="GE136" s="25">
        <v>2.2000000000000002</v>
      </c>
      <c r="GG136" s="28">
        <v>560706</v>
      </c>
      <c r="GH136" s="28">
        <v>386426.8</v>
      </c>
      <c r="GI136" s="28">
        <v>1904278.9</v>
      </c>
      <c r="GJ136" s="28">
        <v>136666</v>
      </c>
      <c r="GK136" s="28">
        <v>151055.4</v>
      </c>
      <c r="GL136" s="28">
        <v>125939.4</v>
      </c>
      <c r="GM136" s="28">
        <v>48865.4</v>
      </c>
      <c r="GN136" s="28">
        <v>448639.5</v>
      </c>
      <c r="GO136" s="28">
        <v>568018.30000000005</v>
      </c>
      <c r="GP136" s="28">
        <v>50075.9</v>
      </c>
      <c r="GQ136" s="28">
        <v>296729</v>
      </c>
      <c r="GR136" s="28">
        <v>3095.5</v>
      </c>
      <c r="GS136" s="28">
        <v>35263.800000000003</v>
      </c>
      <c r="GU136" s="26">
        <v>25.21</v>
      </c>
      <c r="GV136" s="26">
        <v>19.399999999999999</v>
      </c>
      <c r="GW136" s="26">
        <v>59.19</v>
      </c>
      <c r="GX136" s="26">
        <v>41.39</v>
      </c>
      <c r="GY136" s="26">
        <v>56.02</v>
      </c>
      <c r="GZ136" s="26">
        <v>54.81</v>
      </c>
      <c r="HA136" s="26">
        <v>25.58</v>
      </c>
      <c r="HB136" s="26">
        <v>34.549999999999997</v>
      </c>
      <c r="HC136" s="26">
        <v>17.55</v>
      </c>
      <c r="HD136" s="26">
        <v>8.66</v>
      </c>
      <c r="HE136" s="26">
        <v>12.39</v>
      </c>
      <c r="HF136" s="26">
        <v>9.02</v>
      </c>
      <c r="HG136" s="26">
        <v>2</v>
      </c>
      <c r="HI136" s="27">
        <f t="shared" si="74"/>
        <v>2.1371994294438233E-2</v>
      </c>
      <c r="HJ136" s="27">
        <f t="shared" si="71"/>
        <v>9.3646744949562877E-3</v>
      </c>
      <c r="HK136" s="27">
        <f t="shared" si="71"/>
        <v>1.4352220643369478E-2</v>
      </c>
      <c r="HL136" s="27">
        <f t="shared" si="71"/>
        <v>1.8263721149561467E-2</v>
      </c>
      <c r="HM136" s="27">
        <f t="shared" si="71"/>
        <v>2.4738398515644071E-2</v>
      </c>
      <c r="HN136" s="27">
        <f t="shared" si="71"/>
        <v>3.8933199157710471E-2</v>
      </c>
      <c r="HO136" s="27">
        <f t="shared" si="71"/>
        <v>3.5977207445401858E-2</v>
      </c>
      <c r="HP136" s="27">
        <f t="shared" si="71"/>
        <v>1.1865520861023025E-2</v>
      </c>
      <c r="HQ136" s="27">
        <f t="shared" si="71"/>
        <v>1.0229745323353651E-2</v>
      </c>
      <c r="HR136" s="27">
        <f t="shared" si="71"/>
        <v>1.9866570445369377E-2</v>
      </c>
      <c r="HS136" s="27">
        <f t="shared" si="64"/>
        <v>9.3493832178251687E-3</v>
      </c>
      <c r="HT136" s="27">
        <f t="shared" si="64"/>
        <v>0.14235105206166465</v>
      </c>
      <c r="HU136" s="27">
        <f t="shared" si="64"/>
        <v>9.9565949200707809E-3</v>
      </c>
      <c r="HW136" s="27">
        <f t="shared" si="77"/>
        <v>4.5721107394091708E-2</v>
      </c>
      <c r="HX136" s="27">
        <f t="shared" si="78"/>
        <v>1.7694552458219905E-2</v>
      </c>
      <c r="HY136" s="27">
        <f t="shared" si="79"/>
        <v>2.3946680143461976E-2</v>
      </c>
      <c r="HZ136" s="27">
        <f t="shared" si="80"/>
        <v>2.6694254832199039E-2</v>
      </c>
      <c r="IA136" s="27">
        <f t="shared" si="81"/>
        <v>3.6392658056363991E-2</v>
      </c>
      <c r="IB136" s="27">
        <f t="shared" si="82"/>
        <v>5.0087560716394523E-2</v>
      </c>
      <c r="IC136" s="27">
        <f t="shared" si="83"/>
        <v>4.6453770253502877E-2</v>
      </c>
      <c r="ID136" s="27">
        <f t="shared" si="84"/>
        <v>1.9676593243834483E-2</v>
      </c>
      <c r="IE136" s="27">
        <f t="shared" si="85"/>
        <v>1.4313459656436428E-2</v>
      </c>
      <c r="IF136" s="27">
        <f t="shared" si="86"/>
        <v>2.6779540963244558E-2</v>
      </c>
      <c r="IG136" s="27">
        <f t="shared" si="87"/>
        <v>1.1262267024192198E-2</v>
      </c>
      <c r="IH136" s="27"/>
      <c r="II136" s="27"/>
      <c r="IK136" s="27">
        <f t="shared" si="67"/>
        <v>2.8031047945542868E-3</v>
      </c>
      <c r="IL136" s="27">
        <f t="shared" si="67"/>
        <v>4.0413430895040068E-3</v>
      </c>
      <c r="IM136" s="27">
        <f t="shared" si="67"/>
        <v>1.5168039557398883E-2</v>
      </c>
      <c r="IN136" s="27">
        <f t="shared" si="67"/>
        <v>0.1651080103175836</v>
      </c>
      <c r="IO136" s="27">
        <f t="shared" si="67"/>
        <v>8.0988984323180566E-2</v>
      </c>
      <c r="IP136" s="27">
        <f t="shared" si="67"/>
        <v>4.4557303815026313E-3</v>
      </c>
      <c r="IQ136" s="27">
        <f t="shared" si="67"/>
        <v>3.2874192032279197E-2</v>
      </c>
      <c r="IR136" s="27">
        <f t="shared" si="66"/>
        <v>5.5554029905188632E-3</v>
      </c>
      <c r="IS136" s="27">
        <f t="shared" si="66"/>
        <v>5.8367264911293156E-3</v>
      </c>
      <c r="IT136" s="27">
        <f t="shared" si="66"/>
        <v>1.6059428609415807E-2</v>
      </c>
      <c r="IU136" s="27">
        <f t="shared" si="66"/>
        <v>7.1047711391767007E-2</v>
      </c>
      <c r="IV136" s="27">
        <f t="shared" si="66"/>
        <v>0.11065225452239076</v>
      </c>
      <c r="IW136" s="27">
        <f t="shared" si="66"/>
        <v>1.5155992780640448E-2</v>
      </c>
    </row>
    <row r="137" spans="1:257">
      <c r="A137" s="21">
        <v>135</v>
      </c>
      <c r="B137" s="19" t="s">
        <v>173</v>
      </c>
      <c r="C137" s="19">
        <v>13</v>
      </c>
      <c r="D137" s="19">
        <v>2</v>
      </c>
      <c r="E137" s="19">
        <v>19</v>
      </c>
      <c r="G137" s="23">
        <v>41219</v>
      </c>
      <c r="H137" s="24">
        <v>7.1805555555555553E-2</v>
      </c>
      <c r="J137" s="25">
        <v>32.822000000000003</v>
      </c>
      <c r="K137" s="25">
        <v>-44.289000000000001</v>
      </c>
      <c r="L137" s="25">
        <v>10.454000000000001</v>
      </c>
      <c r="M137" s="26"/>
      <c r="O137" s="26">
        <v>45.291967140000004</v>
      </c>
      <c r="P137" s="26">
        <v>6.1199609400000003</v>
      </c>
      <c r="Q137" s="26">
        <v>0.60399337999999991</v>
      </c>
      <c r="R137" s="26">
        <v>1.9000279999999998E-2</v>
      </c>
      <c r="S137" s="26">
        <v>0.12798656999999999</v>
      </c>
      <c r="T137" s="26">
        <v>34.241484</v>
      </c>
      <c r="U137" s="26">
        <v>0.96067511999999999</v>
      </c>
      <c r="V137" s="26">
        <v>6.8917701199999994</v>
      </c>
      <c r="W137" s="26">
        <v>1.6692455999999998</v>
      </c>
      <c r="X137" s="26">
        <v>1.2670918</v>
      </c>
      <c r="Y137" s="26">
        <v>4.4570569999999997E-2</v>
      </c>
      <c r="Z137" s="26">
        <v>0.58399999999999996</v>
      </c>
      <c r="AA137" s="26">
        <v>0.38300000000000001</v>
      </c>
      <c r="AB137" s="26">
        <f t="shared" si="88"/>
        <v>98.204745520000003</v>
      </c>
      <c r="AC137" s="26">
        <f t="shared" si="89"/>
        <v>0.24590622368199425</v>
      </c>
      <c r="AD137" s="26">
        <f t="shared" si="75"/>
        <v>8.6420551600419698E-2</v>
      </c>
      <c r="AE137" s="26">
        <f t="shared" si="76"/>
        <v>97.872418744717578</v>
      </c>
      <c r="AG137" s="25">
        <v>79.349000000000004</v>
      </c>
      <c r="AH137" s="25">
        <v>13.904</v>
      </c>
      <c r="AI137" s="25">
        <v>0.58140000000000003</v>
      </c>
      <c r="AJ137" s="25">
        <v>2.9499999999999998E-2</v>
      </c>
      <c r="AK137" s="25">
        <v>0.15290000000000001</v>
      </c>
      <c r="AL137" s="25">
        <v>45.829000000000001</v>
      </c>
      <c r="AM137" s="25">
        <v>2.8321000000000001</v>
      </c>
      <c r="AN137" s="25">
        <v>9.1</v>
      </c>
      <c r="AO137" s="25">
        <v>7.0060000000000002</v>
      </c>
      <c r="AP137" s="25">
        <v>7.7880000000000003</v>
      </c>
      <c r="AQ137" s="25">
        <v>0.3125</v>
      </c>
      <c r="AR137" s="25">
        <v>7.1253000000000002</v>
      </c>
      <c r="AS137" s="25">
        <v>19.689499999999999</v>
      </c>
      <c r="AU137" s="26">
        <v>42.792200000000001</v>
      </c>
      <c r="AV137" s="26">
        <v>5.0957999999999997</v>
      </c>
      <c r="AW137" s="26">
        <v>0.57410000000000005</v>
      </c>
      <c r="AX137" s="26">
        <v>1.7899999999999999E-2</v>
      </c>
      <c r="AY137" s="26">
        <v>0.126</v>
      </c>
      <c r="AZ137" s="26">
        <v>32.314</v>
      </c>
      <c r="BA137" s="26">
        <v>0.93540000000000001</v>
      </c>
      <c r="BB137" s="26">
        <v>5.2134</v>
      </c>
      <c r="BC137" s="26">
        <v>1.7203999999999999</v>
      </c>
      <c r="BD137" s="26">
        <v>0.90890000000000004</v>
      </c>
      <c r="BE137" s="26">
        <v>4.6600000000000003E-2</v>
      </c>
      <c r="BF137" s="26">
        <v>0.64270000000000005</v>
      </c>
      <c r="BG137" s="26">
        <v>0.39379999999999998</v>
      </c>
      <c r="BI137" s="27">
        <f t="shared" si="61"/>
        <v>1.0584164202822011</v>
      </c>
      <c r="BJ137" s="27">
        <f t="shared" si="61"/>
        <v>1.2009813846697281</v>
      </c>
      <c r="BK137" s="27">
        <f t="shared" si="61"/>
        <v>1.0520699878070021</v>
      </c>
      <c r="BL137" s="27">
        <f t="shared" si="61"/>
        <v>1.0614681564245809</v>
      </c>
      <c r="BM137" s="27">
        <f t="shared" si="61"/>
        <v>1.0157664285714285</v>
      </c>
      <c r="BN137" s="27">
        <f t="shared" si="61"/>
        <v>1.0596485733737699</v>
      </c>
      <c r="BO137" s="27">
        <f t="shared" si="68"/>
        <v>1.0270206542655549</v>
      </c>
      <c r="BP137" s="27">
        <f t="shared" si="68"/>
        <v>1.3219338857559364</v>
      </c>
      <c r="BQ137" s="27">
        <f t="shared" si="68"/>
        <v>0.97026598465473135</v>
      </c>
      <c r="BR137" s="27">
        <f t="shared" si="68"/>
        <v>1.3940937396853339</v>
      </c>
      <c r="BS137" s="27">
        <f t="shared" si="68"/>
        <v>0.95644999999999991</v>
      </c>
      <c r="BT137" s="27">
        <f t="shared" si="68"/>
        <v>0.90866656293760684</v>
      </c>
      <c r="BU137" s="27">
        <f t="shared" si="90"/>
        <v>0.97257491112239725</v>
      </c>
      <c r="BW137" s="19">
        <v>444918.6</v>
      </c>
      <c r="BX137" s="19">
        <v>53726.3</v>
      </c>
      <c r="BY137" s="19">
        <v>11072.7</v>
      </c>
      <c r="BZ137" s="19">
        <v>49.8</v>
      </c>
      <c r="CA137" s="19">
        <v>232.5</v>
      </c>
      <c r="CB137" s="19">
        <v>57718.400000000001</v>
      </c>
      <c r="CC137" s="19">
        <v>1384.9</v>
      </c>
      <c r="CD137" s="19">
        <v>40827</v>
      </c>
      <c r="CE137" s="19">
        <v>39794.1</v>
      </c>
      <c r="CF137" s="19">
        <v>3899</v>
      </c>
      <c r="CG137" s="19">
        <v>926.6</v>
      </c>
      <c r="CH137" s="19">
        <v>219.2</v>
      </c>
      <c r="CI137" s="19">
        <v>6944.5</v>
      </c>
      <c r="CK137" s="19">
        <f t="shared" si="72"/>
        <v>448324.24285714282</v>
      </c>
      <c r="CL137" s="19">
        <f t="shared" si="69"/>
        <v>55004.305882352943</v>
      </c>
      <c r="CM137" s="19">
        <f t="shared" si="69"/>
        <v>17608.759574468088</v>
      </c>
      <c r="CN137" s="19">
        <f t="shared" si="69"/>
        <v>365.35</v>
      </c>
      <c r="CO137" s="19">
        <f t="shared" si="69"/>
        <v>469.7808510638298</v>
      </c>
      <c r="CP137" s="19">
        <f t="shared" si="69"/>
        <v>58093.700000000004</v>
      </c>
      <c r="CQ137" s="19">
        <f t="shared" si="69"/>
        <v>1577.5500000000002</v>
      </c>
      <c r="CR137" s="19">
        <f t="shared" si="69"/>
        <v>41590.85</v>
      </c>
      <c r="CS137" s="19">
        <f t="shared" si="69"/>
        <v>43663.25</v>
      </c>
      <c r="CT137" s="19">
        <f t="shared" si="69"/>
        <v>4199.55</v>
      </c>
      <c r="CU137" s="19">
        <f t="shared" si="62"/>
        <v>2707.8571428571431</v>
      </c>
      <c r="CV137" s="19">
        <f t="shared" si="62"/>
        <v>339.15555555555557</v>
      </c>
      <c r="CW137" s="19">
        <f t="shared" si="62"/>
        <v>7987.35</v>
      </c>
      <c r="CY137" s="19">
        <v>3952.2</v>
      </c>
      <c r="CZ137" s="19">
        <v>1424.8</v>
      </c>
      <c r="DA137" s="19">
        <v>6901.4</v>
      </c>
      <c r="DB137" s="19">
        <v>338.8</v>
      </c>
      <c r="DC137" s="19">
        <v>259</v>
      </c>
      <c r="DD137" s="19">
        <v>375.3</v>
      </c>
      <c r="DE137" s="19">
        <v>202.6</v>
      </c>
      <c r="DF137" s="19">
        <v>883.4</v>
      </c>
      <c r="DG137" s="19">
        <v>4158.1000000000004</v>
      </c>
      <c r="DH137" s="19">
        <v>342.1</v>
      </c>
      <c r="DI137" s="19">
        <v>1756.9</v>
      </c>
      <c r="DJ137" s="19">
        <v>132.9</v>
      </c>
      <c r="DK137" s="19">
        <v>1099.3</v>
      </c>
      <c r="DM137" s="19">
        <v>2676.9</v>
      </c>
      <c r="DN137" s="19">
        <v>1099.3</v>
      </c>
      <c r="DO137" s="19">
        <v>6120.9</v>
      </c>
      <c r="DP137" s="19">
        <v>292.3</v>
      </c>
      <c r="DQ137" s="19">
        <v>212.6</v>
      </c>
      <c r="DR137" s="19">
        <v>375.3</v>
      </c>
      <c r="DS137" s="19">
        <v>182.7</v>
      </c>
      <c r="DT137" s="19">
        <v>644.29999999999995</v>
      </c>
      <c r="DU137" s="19">
        <v>3580.2</v>
      </c>
      <c r="DV137" s="19">
        <v>259</v>
      </c>
      <c r="DW137" s="19">
        <v>1803.4</v>
      </c>
      <c r="DX137" s="19">
        <v>109.6</v>
      </c>
      <c r="DY137" s="19">
        <v>986.4</v>
      </c>
      <c r="EA137" s="19">
        <f t="shared" si="73"/>
        <v>3405.6428571428569</v>
      </c>
      <c r="EB137" s="19">
        <f t="shared" si="70"/>
        <v>1278.0058823529412</v>
      </c>
      <c r="EC137" s="19">
        <f t="shared" si="70"/>
        <v>6536.059574468085</v>
      </c>
      <c r="ED137" s="19">
        <f t="shared" si="70"/>
        <v>315.55</v>
      </c>
      <c r="EE137" s="19">
        <f t="shared" si="70"/>
        <v>237.28085106382977</v>
      </c>
      <c r="EF137" s="19">
        <f t="shared" si="70"/>
        <v>375.3</v>
      </c>
      <c r="EG137" s="19">
        <f t="shared" si="70"/>
        <v>192.64999999999998</v>
      </c>
      <c r="EH137" s="19">
        <f t="shared" si="70"/>
        <v>763.84999999999991</v>
      </c>
      <c r="EI137" s="19">
        <f t="shared" si="70"/>
        <v>3869.15</v>
      </c>
      <c r="EJ137" s="19">
        <f t="shared" si="70"/>
        <v>300.55</v>
      </c>
      <c r="EK137" s="19">
        <f t="shared" si="63"/>
        <v>1781.257142857143</v>
      </c>
      <c r="EL137" s="19">
        <f t="shared" si="63"/>
        <v>119.95555555555555</v>
      </c>
      <c r="EM137" s="19">
        <f t="shared" si="63"/>
        <v>1042.8499999999999</v>
      </c>
      <c r="EO137" s="26">
        <v>30.11</v>
      </c>
      <c r="EQ137" s="19">
        <v>10</v>
      </c>
      <c r="ER137" s="19">
        <v>30</v>
      </c>
      <c r="ES137" s="19">
        <v>20</v>
      </c>
      <c r="ET137" s="19">
        <v>50</v>
      </c>
      <c r="EU137" s="19">
        <v>30</v>
      </c>
      <c r="EV137" s="19">
        <v>30</v>
      </c>
      <c r="EW137" s="19">
        <v>30</v>
      </c>
      <c r="EX137" s="19">
        <v>30</v>
      </c>
      <c r="EY137" s="19">
        <v>20</v>
      </c>
      <c r="EZ137" s="19">
        <v>30</v>
      </c>
      <c r="FA137" s="19">
        <v>20</v>
      </c>
      <c r="FB137" s="19">
        <v>30</v>
      </c>
      <c r="FC137" s="19">
        <v>20</v>
      </c>
      <c r="FE137" s="25">
        <v>2.1</v>
      </c>
      <c r="FF137" s="25">
        <v>2.2999999999999998</v>
      </c>
      <c r="FG137" s="25">
        <v>2.2000000000000002</v>
      </c>
      <c r="FH137" s="25">
        <v>2.8</v>
      </c>
      <c r="FI137" s="25">
        <v>2.2000000000000002</v>
      </c>
      <c r="FJ137" s="25">
        <v>3.2</v>
      </c>
      <c r="FK137" s="25">
        <v>2.5</v>
      </c>
      <c r="FL137" s="25">
        <v>2.8</v>
      </c>
      <c r="FM137" s="25">
        <v>2.2000000000000002</v>
      </c>
      <c r="FN137" s="25">
        <v>2.8</v>
      </c>
      <c r="FO137" s="25">
        <v>2.2000000000000002</v>
      </c>
      <c r="FP137" s="25">
        <v>3.5</v>
      </c>
      <c r="FQ137" s="25">
        <v>2.2000000000000002</v>
      </c>
      <c r="FR137" s="25"/>
      <c r="FS137" s="25">
        <v>2.8</v>
      </c>
      <c r="FT137" s="25">
        <v>2.8</v>
      </c>
      <c r="FU137" s="25">
        <v>2.5</v>
      </c>
      <c r="FV137" s="25">
        <v>2.8</v>
      </c>
      <c r="FW137" s="25">
        <v>2.5</v>
      </c>
      <c r="FX137" s="25">
        <v>2.5</v>
      </c>
      <c r="FY137" s="25">
        <v>2.5</v>
      </c>
      <c r="FZ137" s="25">
        <v>2.8</v>
      </c>
      <c r="GA137" s="25">
        <v>2.2000000000000002</v>
      </c>
      <c r="GB137" s="25">
        <v>2.8</v>
      </c>
      <c r="GC137" s="25">
        <v>2</v>
      </c>
      <c r="GD137" s="25">
        <v>2.8</v>
      </c>
      <c r="GE137" s="25">
        <v>2.2000000000000002</v>
      </c>
      <c r="GG137" s="28">
        <v>560706</v>
      </c>
      <c r="GH137" s="28">
        <v>386426.8</v>
      </c>
      <c r="GI137" s="28">
        <v>1904278.9</v>
      </c>
      <c r="GJ137" s="28">
        <v>136666</v>
      </c>
      <c r="GK137" s="28">
        <v>151055.4</v>
      </c>
      <c r="GL137" s="28">
        <v>125939.4</v>
      </c>
      <c r="GM137" s="28">
        <v>48865.4</v>
      </c>
      <c r="GN137" s="28">
        <v>448639.5</v>
      </c>
      <c r="GO137" s="28">
        <v>568018.30000000005</v>
      </c>
      <c r="GP137" s="28">
        <v>50075.9</v>
      </c>
      <c r="GQ137" s="28">
        <v>296729</v>
      </c>
      <c r="GR137" s="28">
        <v>3095.5</v>
      </c>
      <c r="GS137" s="28">
        <v>35263.800000000003</v>
      </c>
      <c r="GU137" s="26">
        <v>25.21</v>
      </c>
      <c r="GV137" s="26">
        <v>19.399999999999999</v>
      </c>
      <c r="GW137" s="26">
        <v>59.19</v>
      </c>
      <c r="GX137" s="26">
        <v>41.39</v>
      </c>
      <c r="GY137" s="26">
        <v>56.02</v>
      </c>
      <c r="GZ137" s="26">
        <v>54.81</v>
      </c>
      <c r="HA137" s="26">
        <v>25.58</v>
      </c>
      <c r="HB137" s="26">
        <v>34.549999999999997</v>
      </c>
      <c r="HC137" s="26">
        <v>17.55</v>
      </c>
      <c r="HD137" s="26">
        <v>8.66</v>
      </c>
      <c r="HE137" s="26">
        <v>12.39</v>
      </c>
      <c r="HF137" s="26">
        <v>9.02</v>
      </c>
      <c r="HG137" s="26">
        <v>2</v>
      </c>
      <c r="HI137" s="27">
        <f t="shared" si="74"/>
        <v>2.1472105737986649E-2</v>
      </c>
      <c r="HJ137" s="27">
        <f t="shared" si="71"/>
        <v>9.6218247177625709E-3</v>
      </c>
      <c r="HK137" s="27">
        <f t="shared" si="71"/>
        <v>1.4453941557342071E-2</v>
      </c>
      <c r="HL137" s="27">
        <f t="shared" si="71"/>
        <v>1.9745670148756337E-2</v>
      </c>
      <c r="HM137" s="27">
        <f t="shared" si="71"/>
        <v>2.5903133123341852E-2</v>
      </c>
      <c r="HN137" s="27">
        <f t="shared" si="71"/>
        <v>3.9881324162468222E-2</v>
      </c>
      <c r="HO137" s="27">
        <f t="shared" si="71"/>
        <v>3.3310642831668548E-2</v>
      </c>
      <c r="HP137" s="27">
        <f t="shared" si="71"/>
        <v>1.2559853330436398E-2</v>
      </c>
      <c r="HQ137" s="27">
        <f t="shared" si="71"/>
        <v>1.0194812898263118E-2</v>
      </c>
      <c r="HR137" s="27">
        <f t="shared" si="71"/>
        <v>1.8657769312001967E-2</v>
      </c>
      <c r="HS137" s="27">
        <f t="shared" si="64"/>
        <v>9.2151576904657261E-3</v>
      </c>
      <c r="HT137" s="27">
        <f t="shared" si="64"/>
        <v>0.12945257900831708</v>
      </c>
      <c r="HU137" s="27">
        <f t="shared" si="64"/>
        <v>9.7386946222288249E-3</v>
      </c>
      <c r="HW137" s="27">
        <f t="shared" si="77"/>
        <v>4.5935275805274838E-2</v>
      </c>
      <c r="HX137" s="27">
        <f t="shared" si="78"/>
        <v>1.8180437804212378E-2</v>
      </c>
      <c r="HY137" s="27">
        <f t="shared" si="79"/>
        <v>2.4116401488425247E-2</v>
      </c>
      <c r="HZ137" s="27">
        <f t="shared" si="80"/>
        <v>2.8860271489422263E-2</v>
      </c>
      <c r="IA137" s="27">
        <f t="shared" si="81"/>
        <v>3.8106099137748199E-2</v>
      </c>
      <c r="IB137" s="27">
        <f t="shared" si="82"/>
        <v>5.1307323535015367E-2</v>
      </c>
      <c r="IC137" s="27">
        <f t="shared" si="83"/>
        <v>4.3010702024250426E-2</v>
      </c>
      <c r="ID137" s="27">
        <f t="shared" si="84"/>
        <v>2.0828004777862681E-2</v>
      </c>
      <c r="IE137" s="27">
        <f t="shared" si="85"/>
        <v>1.4264582207249753E-2</v>
      </c>
      <c r="IF137" s="27">
        <f t="shared" si="86"/>
        <v>2.5150113299499288E-2</v>
      </c>
      <c r="IG137" s="27">
        <f t="shared" si="87"/>
        <v>1.1100578953935012E-2</v>
      </c>
      <c r="IH137" s="27"/>
      <c r="II137" s="27"/>
      <c r="IK137" s="27">
        <f t="shared" si="67"/>
        <v>2.7529826357911512E-3</v>
      </c>
      <c r="IL137" s="27">
        <f t="shared" si="67"/>
        <v>4.6460408700493413E-3</v>
      </c>
      <c r="IM137" s="27">
        <f t="shared" si="67"/>
        <v>1.8083732298211898E-2</v>
      </c>
      <c r="IN137" s="27">
        <f t="shared" si="67"/>
        <v>0.42704333138190592</v>
      </c>
      <c r="IO137" s="27">
        <f t="shared" si="67"/>
        <v>0.12033437173384179</v>
      </c>
      <c r="IP137" s="27">
        <f t="shared" si="67"/>
        <v>4.4079082316260858E-3</v>
      </c>
      <c r="IQ137" s="27">
        <f t="shared" si="67"/>
        <v>3.1965150079074633E-2</v>
      </c>
      <c r="IR137" s="27">
        <f t="shared" si="66"/>
        <v>5.3038023459279077E-3</v>
      </c>
      <c r="IS137" s="27">
        <f t="shared" si="66"/>
        <v>7.0600180118159739E-3</v>
      </c>
      <c r="IT137" s="27">
        <f t="shared" si="66"/>
        <v>1.8102636964010189E-2</v>
      </c>
      <c r="IU137" s="27">
        <f t="shared" si="66"/>
        <v>9.3178917239450779E-2</v>
      </c>
      <c r="IV137" s="27">
        <f t="shared" si="66"/>
        <v>0.10284953837672076</v>
      </c>
      <c r="IW137" s="27">
        <f t="shared" si="66"/>
        <v>1.7633451462549615E-2</v>
      </c>
    </row>
    <row r="138" spans="1:257">
      <c r="A138" s="21">
        <v>136</v>
      </c>
      <c r="B138" s="19" t="s">
        <v>173</v>
      </c>
      <c r="C138" s="19">
        <v>13</v>
      </c>
      <c r="D138" s="19">
        <v>2</v>
      </c>
      <c r="E138" s="19">
        <v>20</v>
      </c>
      <c r="G138" s="23">
        <v>41219</v>
      </c>
      <c r="H138" s="24">
        <v>7.4837962962962967E-2</v>
      </c>
      <c r="J138" s="25">
        <v>32.813000000000002</v>
      </c>
      <c r="K138" s="25">
        <v>-44.280999999999999</v>
      </c>
      <c r="L138" s="25">
        <v>10.454000000000001</v>
      </c>
      <c r="M138" s="26"/>
      <c r="O138" s="26">
        <v>48.960935239999998</v>
      </c>
      <c r="P138" s="26">
        <v>2.5129817999999999</v>
      </c>
      <c r="Q138" s="26">
        <v>0.23525708999999997</v>
      </c>
      <c r="R138" s="26">
        <v>1.607716E-2</v>
      </c>
      <c r="S138" s="26">
        <v>1.9124429999999998E-2</v>
      </c>
      <c r="T138" s="26">
        <v>35.633476999999999</v>
      </c>
      <c r="U138" s="26">
        <v>0.87932762999999992</v>
      </c>
      <c r="V138" s="26">
        <v>8.0442677699999994</v>
      </c>
      <c r="W138" s="26">
        <v>0.65062799999999987</v>
      </c>
      <c r="X138" s="26">
        <v>0.56075551999999995</v>
      </c>
      <c r="Y138" s="26">
        <v>1.2046100000000001E-2</v>
      </c>
      <c r="Z138" s="26">
        <v>0.374</v>
      </c>
      <c r="AA138" s="26">
        <v>0.19400000000000001</v>
      </c>
      <c r="AB138" s="26">
        <f t="shared" si="88"/>
        <v>98.092877740000006</v>
      </c>
      <c r="AC138" s="26">
        <f t="shared" si="89"/>
        <v>0.1574810405086744</v>
      </c>
      <c r="AD138" s="26">
        <f t="shared" si="75"/>
        <v>4.3774378617444966E-2</v>
      </c>
      <c r="AE138" s="26">
        <f t="shared" si="76"/>
        <v>97.891622320873893</v>
      </c>
      <c r="AG138" s="25">
        <v>86.581999999999994</v>
      </c>
      <c r="AH138" s="25">
        <v>5.6660000000000004</v>
      </c>
      <c r="AI138" s="25">
        <v>0.22620000000000001</v>
      </c>
      <c r="AJ138" s="25">
        <v>2.7199999999999998E-2</v>
      </c>
      <c r="AK138" s="25">
        <v>2.23E-2</v>
      </c>
      <c r="AL138" s="25">
        <v>47.706000000000003</v>
      </c>
      <c r="AM138" s="25">
        <v>2.5882000000000001</v>
      </c>
      <c r="AN138" s="25">
        <v>10.608000000000001</v>
      </c>
      <c r="AO138" s="25">
        <v>2.7279</v>
      </c>
      <c r="AP138" s="25">
        <v>3.4148999999999998</v>
      </c>
      <c r="AQ138" s="25">
        <v>8.5400000000000004E-2</v>
      </c>
      <c r="AR138" s="25">
        <v>4.5994000000000002</v>
      </c>
      <c r="AS138" s="25">
        <v>9.9222999999999999</v>
      </c>
      <c r="AU138" s="26">
        <v>46.692900000000002</v>
      </c>
      <c r="AV138" s="26">
        <v>2.0766</v>
      </c>
      <c r="AW138" s="26">
        <v>0.22339999999999999</v>
      </c>
      <c r="AX138" s="26">
        <v>1.6500000000000001E-2</v>
      </c>
      <c r="AY138" s="26">
        <v>1.84E-2</v>
      </c>
      <c r="AZ138" s="26">
        <v>33.637500000000003</v>
      </c>
      <c r="BA138" s="26">
        <v>0.85489999999999999</v>
      </c>
      <c r="BB138" s="26">
        <v>6.0773000000000001</v>
      </c>
      <c r="BC138" s="26">
        <v>0.66990000000000005</v>
      </c>
      <c r="BD138" s="26">
        <v>0.39850000000000002</v>
      </c>
      <c r="BE138" s="26">
        <v>1.2699999999999999E-2</v>
      </c>
      <c r="BF138" s="26">
        <v>0.41489999999999999</v>
      </c>
      <c r="BG138" s="26">
        <v>0.19839999999999999</v>
      </c>
      <c r="BI138" s="27">
        <f t="shared" si="61"/>
        <v>1.0485734499249351</v>
      </c>
      <c r="BJ138" s="27">
        <f t="shared" si="61"/>
        <v>1.2101424443802369</v>
      </c>
      <c r="BK138" s="27">
        <f t="shared" si="61"/>
        <v>1.0530756042972247</v>
      </c>
      <c r="BL138" s="27">
        <f t="shared" si="61"/>
        <v>0.97437333333333331</v>
      </c>
      <c r="BM138" s="27">
        <f t="shared" si="61"/>
        <v>1.0393711956521738</v>
      </c>
      <c r="BN138" s="27">
        <f t="shared" si="61"/>
        <v>1.0593378520995911</v>
      </c>
      <c r="BO138" s="27">
        <f t="shared" si="68"/>
        <v>1.0285736694350216</v>
      </c>
      <c r="BP138" s="27">
        <f t="shared" si="68"/>
        <v>1.3236581656327644</v>
      </c>
      <c r="BQ138" s="27">
        <f t="shared" si="68"/>
        <v>0.97123152709359584</v>
      </c>
      <c r="BR138" s="27">
        <f t="shared" si="68"/>
        <v>1.407165671267252</v>
      </c>
      <c r="BS138" s="27">
        <f t="shared" si="68"/>
        <v>0.94851181102362214</v>
      </c>
      <c r="BT138" s="27">
        <f t="shared" si="68"/>
        <v>0.90142202940467586</v>
      </c>
      <c r="BU138" s="27">
        <f t="shared" si="90"/>
        <v>0.97782258064516137</v>
      </c>
      <c r="BW138" s="19">
        <v>485468.4</v>
      </c>
      <c r="BX138" s="19">
        <v>21893.7</v>
      </c>
      <c r="BY138" s="19">
        <v>4309</v>
      </c>
      <c r="BZ138" s="19">
        <v>39.9</v>
      </c>
      <c r="CA138" s="19">
        <v>33.200000000000003</v>
      </c>
      <c r="CB138" s="19">
        <v>60079.7</v>
      </c>
      <c r="CC138" s="19">
        <v>1265.8</v>
      </c>
      <c r="CD138" s="19">
        <v>47591.4</v>
      </c>
      <c r="CE138" s="19">
        <v>15495</v>
      </c>
      <c r="CF138" s="19">
        <v>1711</v>
      </c>
      <c r="CG138" s="19">
        <v>252.5</v>
      </c>
      <c r="CH138" s="19">
        <v>142.9</v>
      </c>
      <c r="CI138" s="19">
        <v>3498.3</v>
      </c>
      <c r="CK138" s="19">
        <f t="shared" si="72"/>
        <v>488972</v>
      </c>
      <c r="CL138" s="19">
        <f t="shared" si="69"/>
        <v>23046.931372549021</v>
      </c>
      <c r="CM138" s="19">
        <f t="shared" si="69"/>
        <v>10580.374468085105</v>
      </c>
      <c r="CN138" s="19">
        <f t="shared" si="69"/>
        <v>340.6</v>
      </c>
      <c r="CO138" s="19">
        <f t="shared" si="69"/>
        <v>274.47659574468082</v>
      </c>
      <c r="CP138" s="19">
        <f t="shared" si="69"/>
        <v>60428.138596491226</v>
      </c>
      <c r="CQ138" s="19">
        <f t="shared" si="69"/>
        <v>1508.3</v>
      </c>
      <c r="CR138" s="19">
        <f t="shared" si="69"/>
        <v>48294.1</v>
      </c>
      <c r="CS138" s="19">
        <f t="shared" si="69"/>
        <v>19274.099999999999</v>
      </c>
      <c r="CT138" s="19">
        <f t="shared" si="69"/>
        <v>2024.95</v>
      </c>
      <c r="CU138" s="19">
        <f t="shared" si="62"/>
        <v>1975.9761904761904</v>
      </c>
      <c r="CV138" s="19">
        <f t="shared" si="62"/>
        <v>301.27777777777777</v>
      </c>
      <c r="CW138" s="19">
        <f t="shared" si="62"/>
        <v>4617.9500000000007</v>
      </c>
      <c r="CY138" s="19">
        <v>4053.2</v>
      </c>
      <c r="CZ138" s="19">
        <v>1279.0999999999999</v>
      </c>
      <c r="DA138" s="19">
        <v>6548.2</v>
      </c>
      <c r="DB138" s="19">
        <v>322.3</v>
      </c>
      <c r="DC138" s="19">
        <v>222.6</v>
      </c>
      <c r="DD138" s="19">
        <v>352.2</v>
      </c>
      <c r="DE138" s="19">
        <v>289</v>
      </c>
      <c r="DF138" s="19">
        <v>814</v>
      </c>
      <c r="DG138" s="19">
        <v>4099.7</v>
      </c>
      <c r="DH138" s="19">
        <v>348.8</v>
      </c>
      <c r="DI138" s="19">
        <v>1850.5</v>
      </c>
      <c r="DJ138" s="19">
        <v>186.1</v>
      </c>
      <c r="DK138" s="19">
        <v>1083.0999999999999</v>
      </c>
      <c r="DM138" s="19">
        <v>2770.8</v>
      </c>
      <c r="DN138" s="19">
        <v>1000</v>
      </c>
      <c r="DO138" s="19">
        <v>5956.8</v>
      </c>
      <c r="DP138" s="19">
        <v>279.10000000000002</v>
      </c>
      <c r="DQ138" s="19">
        <v>262.5</v>
      </c>
      <c r="DR138" s="19">
        <v>345.5</v>
      </c>
      <c r="DS138" s="19">
        <v>196</v>
      </c>
      <c r="DT138" s="19">
        <v>591.4</v>
      </c>
      <c r="DU138" s="19">
        <v>3458.5</v>
      </c>
      <c r="DV138" s="19">
        <v>279.10000000000002</v>
      </c>
      <c r="DW138" s="19">
        <v>1608</v>
      </c>
      <c r="DX138" s="19">
        <v>136.19999999999999</v>
      </c>
      <c r="DY138" s="19">
        <v>1156.2</v>
      </c>
      <c r="EA138" s="19">
        <f t="shared" si="73"/>
        <v>3503.6</v>
      </c>
      <c r="EB138" s="19">
        <f t="shared" si="70"/>
        <v>1153.2313725490196</v>
      </c>
      <c r="EC138" s="19">
        <f t="shared" si="70"/>
        <v>6271.3744680851059</v>
      </c>
      <c r="ED138" s="19">
        <f t="shared" si="70"/>
        <v>300.70000000000005</v>
      </c>
      <c r="EE138" s="19">
        <f t="shared" si="70"/>
        <v>241.27659574468083</v>
      </c>
      <c r="EF138" s="19">
        <f t="shared" si="70"/>
        <v>348.43859649122805</v>
      </c>
      <c r="EG138" s="19">
        <f t="shared" si="70"/>
        <v>242.5</v>
      </c>
      <c r="EH138" s="19">
        <f t="shared" si="70"/>
        <v>702.7</v>
      </c>
      <c r="EI138" s="19">
        <f t="shared" si="70"/>
        <v>3779.1</v>
      </c>
      <c r="EJ138" s="19">
        <f t="shared" si="70"/>
        <v>313.95000000000005</v>
      </c>
      <c r="EK138" s="19">
        <f t="shared" si="63"/>
        <v>1723.4761904761904</v>
      </c>
      <c r="EL138" s="19">
        <f t="shared" si="63"/>
        <v>158.37777777777777</v>
      </c>
      <c r="EM138" s="19">
        <f t="shared" si="63"/>
        <v>1119.6500000000001</v>
      </c>
      <c r="EO138" s="26">
        <v>30.1</v>
      </c>
      <c r="EQ138" s="19">
        <v>10</v>
      </c>
      <c r="ER138" s="19">
        <v>30</v>
      </c>
      <c r="ES138" s="19">
        <v>20</v>
      </c>
      <c r="ET138" s="19">
        <v>50</v>
      </c>
      <c r="EU138" s="19">
        <v>30</v>
      </c>
      <c r="EV138" s="19">
        <v>30</v>
      </c>
      <c r="EW138" s="19">
        <v>30</v>
      </c>
      <c r="EX138" s="19">
        <v>30</v>
      </c>
      <c r="EY138" s="19">
        <v>20</v>
      </c>
      <c r="EZ138" s="19">
        <v>30</v>
      </c>
      <c r="FA138" s="19">
        <v>20</v>
      </c>
      <c r="FB138" s="19">
        <v>30</v>
      </c>
      <c r="FC138" s="19">
        <v>20</v>
      </c>
      <c r="FE138" s="25">
        <v>2.1</v>
      </c>
      <c r="FF138" s="25">
        <v>2.2999999999999998</v>
      </c>
      <c r="FG138" s="25">
        <v>2.2000000000000002</v>
      </c>
      <c r="FH138" s="25">
        <v>2.8</v>
      </c>
      <c r="FI138" s="25">
        <v>2.2000000000000002</v>
      </c>
      <c r="FJ138" s="25">
        <v>3.2</v>
      </c>
      <c r="FK138" s="25">
        <v>2.5</v>
      </c>
      <c r="FL138" s="25">
        <v>2.8</v>
      </c>
      <c r="FM138" s="25">
        <v>2.2000000000000002</v>
      </c>
      <c r="FN138" s="25">
        <v>2.8</v>
      </c>
      <c r="FO138" s="25">
        <v>2.2000000000000002</v>
      </c>
      <c r="FP138" s="25">
        <v>3.5</v>
      </c>
      <c r="FQ138" s="25">
        <v>2.2000000000000002</v>
      </c>
      <c r="FR138" s="25"/>
      <c r="FS138" s="25">
        <v>2.8</v>
      </c>
      <c r="FT138" s="25">
        <v>2.8</v>
      </c>
      <c r="FU138" s="25">
        <v>2.5</v>
      </c>
      <c r="FV138" s="25">
        <v>2.8</v>
      </c>
      <c r="FW138" s="25">
        <v>2.5</v>
      </c>
      <c r="FX138" s="25">
        <v>2.5</v>
      </c>
      <c r="FY138" s="25">
        <v>2.5</v>
      </c>
      <c r="FZ138" s="25">
        <v>2.8</v>
      </c>
      <c r="GA138" s="25">
        <v>2.2000000000000002</v>
      </c>
      <c r="GB138" s="25">
        <v>2.8</v>
      </c>
      <c r="GC138" s="25">
        <v>2</v>
      </c>
      <c r="GD138" s="25">
        <v>2.8</v>
      </c>
      <c r="GE138" s="25">
        <v>2.2000000000000002</v>
      </c>
      <c r="GG138" s="28">
        <v>560706</v>
      </c>
      <c r="GH138" s="28">
        <v>386426.8</v>
      </c>
      <c r="GI138" s="28">
        <v>1904278.9</v>
      </c>
      <c r="GJ138" s="28">
        <v>136666</v>
      </c>
      <c r="GK138" s="28">
        <v>151055.4</v>
      </c>
      <c r="GL138" s="28">
        <v>125939.4</v>
      </c>
      <c r="GM138" s="28">
        <v>48865.4</v>
      </c>
      <c r="GN138" s="28">
        <v>448639.5</v>
      </c>
      <c r="GO138" s="28">
        <v>568018.30000000005</v>
      </c>
      <c r="GP138" s="28">
        <v>50075.9</v>
      </c>
      <c r="GQ138" s="28">
        <v>296729</v>
      </c>
      <c r="GR138" s="28">
        <v>3095.5</v>
      </c>
      <c r="GS138" s="28">
        <v>35263.800000000003</v>
      </c>
      <c r="GU138" s="26">
        <v>25.21</v>
      </c>
      <c r="GV138" s="26">
        <v>19.399999999999999</v>
      </c>
      <c r="GW138" s="26">
        <v>59.19</v>
      </c>
      <c r="GX138" s="26">
        <v>41.39</v>
      </c>
      <c r="GY138" s="26">
        <v>56.02</v>
      </c>
      <c r="GZ138" s="26">
        <v>54.81</v>
      </c>
      <c r="HA138" s="26">
        <v>25.58</v>
      </c>
      <c r="HB138" s="26">
        <v>34.549999999999997</v>
      </c>
      <c r="HC138" s="26">
        <v>17.55</v>
      </c>
      <c r="HD138" s="26">
        <v>8.66</v>
      </c>
      <c r="HE138" s="26">
        <v>12.39</v>
      </c>
      <c r="HF138" s="26">
        <v>9.02</v>
      </c>
      <c r="HG138" s="26">
        <v>2</v>
      </c>
      <c r="HI138" s="27">
        <f t="shared" si="74"/>
        <v>2.1579767582227086E-2</v>
      </c>
      <c r="HJ138" s="27">
        <f t="shared" si="71"/>
        <v>9.2113139906238525E-3</v>
      </c>
      <c r="HK138" s="27">
        <f t="shared" si="71"/>
        <v>1.4174139748065147E-2</v>
      </c>
      <c r="HL138" s="27">
        <f t="shared" si="71"/>
        <v>1.7696812488486851E-2</v>
      </c>
      <c r="HM138" s="27">
        <f t="shared" si="71"/>
        <v>2.6731756833098357E-2</v>
      </c>
      <c r="HN138" s="27">
        <f t="shared" si="71"/>
        <v>3.8422726386144725E-2</v>
      </c>
      <c r="HO138" s="27">
        <f t="shared" si="71"/>
        <v>3.7435422021876261E-2</v>
      </c>
      <c r="HP138" s="27">
        <f t="shared" si="71"/>
        <v>1.2064344805804841E-2</v>
      </c>
      <c r="HQ138" s="27">
        <f t="shared" si="71"/>
        <v>1.0087179836880457E-2</v>
      </c>
      <c r="HR138" s="27">
        <f t="shared" si="71"/>
        <v>1.9251163447427295E-2</v>
      </c>
      <c r="HS138" s="27">
        <f t="shared" si="64"/>
        <v>8.990724864528116E-3</v>
      </c>
      <c r="HT138" s="27">
        <f t="shared" si="64"/>
        <v>0.14758539992396738</v>
      </c>
      <c r="HU138" s="27">
        <f t="shared" si="64"/>
        <v>1.0147056934750468E-2</v>
      </c>
      <c r="HW138" s="27">
        <f t="shared" si="77"/>
        <v>4.6165596788658406E-2</v>
      </c>
      <c r="HX138" s="27">
        <f t="shared" si="78"/>
        <v>1.7404777785283768E-2</v>
      </c>
      <c r="HY138" s="27">
        <f t="shared" si="79"/>
        <v>2.36495521696467E-2</v>
      </c>
      <c r="HZ138" s="27">
        <f t="shared" si="80"/>
        <v>2.5865661133172381E-2</v>
      </c>
      <c r="IA138" s="27">
        <f t="shared" si="81"/>
        <v>3.9325087477170992E-2</v>
      </c>
      <c r="IB138" s="27">
        <f t="shared" si="82"/>
        <v>4.943083749577519E-2</v>
      </c>
      <c r="IC138" s="27">
        <f t="shared" si="83"/>
        <v>4.8336616914646621E-2</v>
      </c>
      <c r="ID138" s="27">
        <f t="shared" si="84"/>
        <v>2.000630299146617E-2</v>
      </c>
      <c r="IE138" s="27">
        <f t="shared" si="85"/>
        <v>1.4113982027763136E-2</v>
      </c>
      <c r="IF138" s="27">
        <f t="shared" si="86"/>
        <v>2.594999079222857E-2</v>
      </c>
      <c r="IG138" s="27">
        <f t="shared" si="87"/>
        <v>1.0830227171810567E-2</v>
      </c>
      <c r="IH138" s="27"/>
      <c r="II138" s="27"/>
      <c r="IK138" s="27">
        <f t="shared" si="67"/>
        <v>2.634802974342139E-3</v>
      </c>
      <c r="IL138" s="27">
        <f t="shared" si="67"/>
        <v>7.4773223787290548E-3</v>
      </c>
      <c r="IM138" s="27">
        <f t="shared" si="67"/>
        <v>3.8828244025654456E-2</v>
      </c>
      <c r="IN138" s="27">
        <f t="shared" si="67"/>
        <v>0.51735598112431247</v>
      </c>
      <c r="IO138" s="27">
        <f t="shared" si="67"/>
        <v>0.71984501783713795</v>
      </c>
      <c r="IP138" s="27">
        <f t="shared" si="67"/>
        <v>4.3181377104916131E-3</v>
      </c>
      <c r="IQ138" s="27">
        <f t="shared" si="67"/>
        <v>3.4786385260419946E-2</v>
      </c>
      <c r="IR138" s="27">
        <f t="shared" si="66"/>
        <v>4.8945357242873352E-3</v>
      </c>
      <c r="IS138" s="27">
        <f t="shared" si="66"/>
        <v>1.2629198310249482E-2</v>
      </c>
      <c r="IT138" s="27">
        <f t="shared" si="66"/>
        <v>2.9744860895187679E-2</v>
      </c>
      <c r="IU138" s="27">
        <f t="shared" si="66"/>
        <v>0.31046245878162915</v>
      </c>
      <c r="IV138" s="27">
        <f t="shared" si="66"/>
        <v>0.1578847387442823</v>
      </c>
      <c r="IW138" s="27">
        <f t="shared" si="66"/>
        <v>2.7906787040103642E-2</v>
      </c>
    </row>
    <row r="139" spans="1:257">
      <c r="A139" s="21">
        <v>137</v>
      </c>
      <c r="B139" s="19" t="s">
        <v>173</v>
      </c>
      <c r="C139" s="19">
        <v>9</v>
      </c>
      <c r="D139" s="19">
        <v>1</v>
      </c>
      <c r="E139" s="19">
        <v>1</v>
      </c>
      <c r="G139" s="23">
        <v>41219</v>
      </c>
      <c r="H139" s="24">
        <v>7.7870370370370368E-2</v>
      </c>
      <c r="J139" s="25">
        <v>32.607999999999997</v>
      </c>
      <c r="K139" s="25">
        <v>-35.139000000000003</v>
      </c>
      <c r="L139" s="25">
        <v>10.502000000000001</v>
      </c>
      <c r="M139" s="26"/>
      <c r="O139" s="26">
        <v>48.8304355</v>
      </c>
      <c r="P139" s="26">
        <v>2.4921977399999999</v>
      </c>
      <c r="Q139" s="26">
        <v>0.23525708999999997</v>
      </c>
      <c r="R139" s="26">
        <v>1.7538720000000001E-2</v>
      </c>
      <c r="S139" s="26">
        <v>5.8844399999999998E-2</v>
      </c>
      <c r="T139" s="26">
        <v>34.758656999999999</v>
      </c>
      <c r="U139" s="26">
        <v>0.92581190999999996</v>
      </c>
      <c r="V139" s="26">
        <v>8.521849529999999</v>
      </c>
      <c r="W139" s="26">
        <v>0.71079360000000003</v>
      </c>
      <c r="X139" s="26">
        <v>0.57827913000000009</v>
      </c>
      <c r="Y139" s="26">
        <v>2.4092200000000001E-3</v>
      </c>
      <c r="Z139" s="26">
        <v>0.437</v>
      </c>
      <c r="AA139" s="26">
        <v>0.193</v>
      </c>
      <c r="AB139" s="26">
        <f t="shared" si="88"/>
        <v>97.762073839999985</v>
      </c>
      <c r="AC139" s="26">
        <f t="shared" si="89"/>
        <v>0.18400859546067036</v>
      </c>
      <c r="AD139" s="26">
        <f t="shared" si="75"/>
        <v>4.3548737490550923E-2</v>
      </c>
      <c r="AE139" s="26">
        <f t="shared" si="76"/>
        <v>97.534516507048764</v>
      </c>
      <c r="AG139" s="25">
        <v>86.308999999999997</v>
      </c>
      <c r="AH139" s="25">
        <v>5.6180000000000003</v>
      </c>
      <c r="AI139" s="25">
        <v>0.22650000000000001</v>
      </c>
      <c r="AJ139" s="25">
        <v>2.8000000000000001E-2</v>
      </c>
      <c r="AK139" s="25">
        <v>6.9500000000000006E-2</v>
      </c>
      <c r="AL139" s="25">
        <v>46.472000000000001</v>
      </c>
      <c r="AM139" s="25">
        <v>2.7227999999999999</v>
      </c>
      <c r="AN139" s="25">
        <v>11.276999999999999</v>
      </c>
      <c r="AO139" s="25">
        <v>2.9746000000000001</v>
      </c>
      <c r="AP139" s="25">
        <v>3.5421999999999998</v>
      </c>
      <c r="AQ139" s="25">
        <v>1.5800000000000002E-2</v>
      </c>
      <c r="AR139" s="25">
        <v>5.3326000000000002</v>
      </c>
      <c r="AS139" s="25">
        <v>9.8878000000000004</v>
      </c>
      <c r="AU139" s="26">
        <v>46.545699999999997</v>
      </c>
      <c r="AV139" s="26">
        <v>2.0590000000000002</v>
      </c>
      <c r="AW139" s="26">
        <v>0.22370000000000001</v>
      </c>
      <c r="AX139" s="26">
        <v>1.6899999999999998E-2</v>
      </c>
      <c r="AY139" s="26">
        <v>5.7299999999999997E-2</v>
      </c>
      <c r="AZ139" s="26">
        <v>32.767400000000002</v>
      </c>
      <c r="BA139" s="26">
        <v>0.89929999999999999</v>
      </c>
      <c r="BB139" s="26">
        <v>6.4606000000000003</v>
      </c>
      <c r="BC139" s="26">
        <v>0.73040000000000005</v>
      </c>
      <c r="BD139" s="26">
        <v>0.41339999999999999</v>
      </c>
      <c r="BE139" s="26">
        <v>2.3999999999999998E-3</v>
      </c>
      <c r="BF139" s="26">
        <v>0.48099999999999998</v>
      </c>
      <c r="BG139" s="26">
        <v>0.1978</v>
      </c>
      <c r="BI139" s="27">
        <f t="shared" si="61"/>
        <v>1.049085855406622</v>
      </c>
      <c r="BJ139" s="27">
        <f t="shared" si="61"/>
        <v>1.2103922972316656</v>
      </c>
      <c r="BK139" s="27">
        <f t="shared" si="61"/>
        <v>1.0516633437639695</v>
      </c>
      <c r="BL139" s="27">
        <f t="shared" si="61"/>
        <v>1.0377940828402368</v>
      </c>
      <c r="BM139" s="27">
        <f t="shared" si="61"/>
        <v>1.0269528795811518</v>
      </c>
      <c r="BN139" s="27">
        <f t="shared" si="61"/>
        <v>1.0607694537863852</v>
      </c>
      <c r="BO139" s="27">
        <f t="shared" si="68"/>
        <v>1.0294806071388858</v>
      </c>
      <c r="BP139" s="27">
        <f t="shared" si="68"/>
        <v>1.3190492415565116</v>
      </c>
      <c r="BQ139" s="27">
        <f t="shared" si="68"/>
        <v>0.97315662650602408</v>
      </c>
      <c r="BR139" s="27">
        <f t="shared" si="68"/>
        <v>1.3988367924528304</v>
      </c>
      <c r="BS139" s="27">
        <f t="shared" si="68"/>
        <v>1.0038416666666667</v>
      </c>
      <c r="BT139" s="27">
        <f t="shared" si="68"/>
        <v>0.90852390852390852</v>
      </c>
      <c r="BU139" s="27">
        <f t="shared" si="90"/>
        <v>0.97573306370070778</v>
      </c>
      <c r="BW139" s="19">
        <v>483938.2</v>
      </c>
      <c r="BX139" s="19">
        <v>21711.5</v>
      </c>
      <c r="BY139" s="19">
        <v>4313.7</v>
      </c>
      <c r="BZ139" s="19">
        <v>43.2</v>
      </c>
      <c r="CA139" s="19">
        <v>106.3</v>
      </c>
      <c r="CB139" s="19">
        <v>58527.8</v>
      </c>
      <c r="CC139" s="19">
        <v>1329.3</v>
      </c>
      <c r="CD139" s="19">
        <v>50594.9</v>
      </c>
      <c r="CE139" s="19">
        <v>16896</v>
      </c>
      <c r="CF139" s="19">
        <v>1774.7</v>
      </c>
      <c r="CG139" s="19">
        <v>46.5</v>
      </c>
      <c r="CH139" s="19">
        <v>166.2</v>
      </c>
      <c r="CI139" s="19">
        <v>3486.2</v>
      </c>
      <c r="CK139" s="19">
        <f t="shared" si="72"/>
        <v>487367.91428571427</v>
      </c>
      <c r="CL139" s="19">
        <f t="shared" si="69"/>
        <v>22882.25294117647</v>
      </c>
      <c r="CM139" s="19">
        <f t="shared" si="69"/>
        <v>10548.217021276596</v>
      </c>
      <c r="CN139" s="19">
        <f t="shared" si="69"/>
        <v>353.95</v>
      </c>
      <c r="CO139" s="19">
        <f t="shared" si="69"/>
        <v>330.07021276595742</v>
      </c>
      <c r="CP139" s="19">
        <f t="shared" si="69"/>
        <v>58851.461403508772</v>
      </c>
      <c r="CQ139" s="19">
        <f t="shared" si="69"/>
        <v>1552</v>
      </c>
      <c r="CR139" s="19">
        <f t="shared" si="69"/>
        <v>51306.1</v>
      </c>
      <c r="CS139" s="19">
        <f t="shared" si="69"/>
        <v>20754.400000000001</v>
      </c>
      <c r="CT139" s="19">
        <f t="shared" si="69"/>
        <v>2075.4499999999998</v>
      </c>
      <c r="CU139" s="19">
        <f t="shared" si="62"/>
        <v>1827.3904761904762</v>
      </c>
      <c r="CV139" s="19">
        <f t="shared" si="62"/>
        <v>291.38888888888891</v>
      </c>
      <c r="CW139" s="19">
        <f t="shared" si="62"/>
        <v>4523.1000000000004</v>
      </c>
      <c r="CY139" s="19">
        <v>4247.3</v>
      </c>
      <c r="CZ139" s="19">
        <v>1362.6</v>
      </c>
      <c r="DA139" s="19">
        <v>6354.3</v>
      </c>
      <c r="DB139" s="19">
        <v>315.7</v>
      </c>
      <c r="DC139" s="19">
        <v>216</v>
      </c>
      <c r="DD139" s="19">
        <v>342.3</v>
      </c>
      <c r="DE139" s="19">
        <v>222.7</v>
      </c>
      <c r="DF139" s="19">
        <v>854.1</v>
      </c>
      <c r="DG139" s="19">
        <v>4154.2</v>
      </c>
      <c r="DH139" s="19">
        <v>325.7</v>
      </c>
      <c r="DI139" s="19">
        <v>1901</v>
      </c>
      <c r="DJ139" s="19">
        <v>136.30000000000001</v>
      </c>
      <c r="DK139" s="19">
        <v>1066.8</v>
      </c>
      <c r="DM139" s="19">
        <v>2339.6</v>
      </c>
      <c r="DN139" s="19">
        <v>937.2</v>
      </c>
      <c r="DO139" s="19">
        <v>6098.4</v>
      </c>
      <c r="DP139" s="19">
        <v>305.8</v>
      </c>
      <c r="DQ139" s="19">
        <v>232.6</v>
      </c>
      <c r="DR139" s="19">
        <v>309.10000000000002</v>
      </c>
      <c r="DS139" s="19">
        <v>222.7</v>
      </c>
      <c r="DT139" s="19">
        <v>568.29999999999995</v>
      </c>
      <c r="DU139" s="19">
        <v>3562.6</v>
      </c>
      <c r="DV139" s="19">
        <v>275.8</v>
      </c>
      <c r="DW139" s="19">
        <v>1671.7</v>
      </c>
      <c r="DX139" s="19">
        <v>116.3</v>
      </c>
      <c r="DY139" s="19">
        <v>1007</v>
      </c>
      <c r="EA139" s="19">
        <f t="shared" si="73"/>
        <v>3429.7142857142858</v>
      </c>
      <c r="EB139" s="19">
        <f t="shared" si="70"/>
        <v>1170.7529411764706</v>
      </c>
      <c r="EC139" s="19">
        <f t="shared" si="70"/>
        <v>6234.5170212765961</v>
      </c>
      <c r="ED139" s="19">
        <f t="shared" si="70"/>
        <v>310.75</v>
      </c>
      <c r="EE139" s="19">
        <f t="shared" si="70"/>
        <v>223.77021276595744</v>
      </c>
      <c r="EF139" s="19">
        <f t="shared" si="70"/>
        <v>323.66140350877197</v>
      </c>
      <c r="EG139" s="19">
        <f t="shared" si="70"/>
        <v>222.7</v>
      </c>
      <c r="EH139" s="19">
        <f t="shared" si="70"/>
        <v>711.2</v>
      </c>
      <c r="EI139" s="19">
        <f t="shared" si="70"/>
        <v>3858.3999999999996</v>
      </c>
      <c r="EJ139" s="19">
        <f t="shared" si="70"/>
        <v>300.75</v>
      </c>
      <c r="EK139" s="19">
        <f t="shared" si="63"/>
        <v>1780.8904761904762</v>
      </c>
      <c r="EL139" s="19">
        <f t="shared" si="63"/>
        <v>125.1888888888889</v>
      </c>
      <c r="EM139" s="19">
        <f t="shared" si="63"/>
        <v>1036.9000000000001</v>
      </c>
      <c r="EO139" s="26">
        <v>30.09</v>
      </c>
      <c r="EQ139" s="19">
        <v>10</v>
      </c>
      <c r="ER139" s="19">
        <v>30</v>
      </c>
      <c r="ES139" s="19">
        <v>20</v>
      </c>
      <c r="ET139" s="19">
        <v>50</v>
      </c>
      <c r="EU139" s="19">
        <v>30</v>
      </c>
      <c r="EV139" s="19">
        <v>30</v>
      </c>
      <c r="EW139" s="19">
        <v>30</v>
      </c>
      <c r="EX139" s="19">
        <v>30</v>
      </c>
      <c r="EY139" s="19">
        <v>20</v>
      </c>
      <c r="EZ139" s="19">
        <v>30</v>
      </c>
      <c r="FA139" s="19">
        <v>20</v>
      </c>
      <c r="FB139" s="19">
        <v>30</v>
      </c>
      <c r="FC139" s="19">
        <v>20</v>
      </c>
      <c r="FE139" s="25">
        <v>2.1</v>
      </c>
      <c r="FF139" s="25">
        <v>2.2999999999999998</v>
      </c>
      <c r="FG139" s="25">
        <v>2.2000000000000002</v>
      </c>
      <c r="FH139" s="25">
        <v>2.8</v>
      </c>
      <c r="FI139" s="25">
        <v>2.2000000000000002</v>
      </c>
      <c r="FJ139" s="25">
        <v>3.2</v>
      </c>
      <c r="FK139" s="25">
        <v>2.5</v>
      </c>
      <c r="FL139" s="25">
        <v>2.8</v>
      </c>
      <c r="FM139" s="25">
        <v>2.2000000000000002</v>
      </c>
      <c r="FN139" s="25">
        <v>2.8</v>
      </c>
      <c r="FO139" s="25">
        <v>2.2000000000000002</v>
      </c>
      <c r="FP139" s="25">
        <v>3.5</v>
      </c>
      <c r="FQ139" s="25">
        <v>2.2000000000000002</v>
      </c>
      <c r="FR139" s="25"/>
      <c r="FS139" s="25">
        <v>2.8</v>
      </c>
      <c r="FT139" s="25">
        <v>2.8</v>
      </c>
      <c r="FU139" s="25">
        <v>2.5</v>
      </c>
      <c r="FV139" s="25">
        <v>2.8</v>
      </c>
      <c r="FW139" s="25">
        <v>2.5</v>
      </c>
      <c r="FX139" s="25">
        <v>2.5</v>
      </c>
      <c r="FY139" s="25">
        <v>2.5</v>
      </c>
      <c r="FZ139" s="25">
        <v>2.8</v>
      </c>
      <c r="GA139" s="25">
        <v>2.2000000000000002</v>
      </c>
      <c r="GB139" s="25">
        <v>2.8</v>
      </c>
      <c r="GC139" s="25">
        <v>2</v>
      </c>
      <c r="GD139" s="25">
        <v>2.8</v>
      </c>
      <c r="GE139" s="25">
        <v>2.2000000000000002</v>
      </c>
      <c r="GG139" s="28">
        <v>560706</v>
      </c>
      <c r="GH139" s="28">
        <v>386426.8</v>
      </c>
      <c r="GI139" s="28">
        <v>1904278.9</v>
      </c>
      <c r="GJ139" s="28">
        <v>136666</v>
      </c>
      <c r="GK139" s="28">
        <v>151055.4</v>
      </c>
      <c r="GL139" s="28">
        <v>125939.4</v>
      </c>
      <c r="GM139" s="28">
        <v>48865.4</v>
      </c>
      <c r="GN139" s="28">
        <v>448639.5</v>
      </c>
      <c r="GO139" s="28">
        <v>568018.30000000005</v>
      </c>
      <c r="GP139" s="28">
        <v>50075.9</v>
      </c>
      <c r="GQ139" s="28">
        <v>296729</v>
      </c>
      <c r="GR139" s="28">
        <v>3095.5</v>
      </c>
      <c r="GS139" s="28">
        <v>35263.800000000003</v>
      </c>
      <c r="GU139" s="26">
        <v>25.21</v>
      </c>
      <c r="GV139" s="26">
        <v>19.399999999999999</v>
      </c>
      <c r="GW139" s="26">
        <v>59.19</v>
      </c>
      <c r="GX139" s="26">
        <v>41.39</v>
      </c>
      <c r="GY139" s="26">
        <v>56.02</v>
      </c>
      <c r="GZ139" s="26">
        <v>54.81</v>
      </c>
      <c r="HA139" s="26">
        <v>25.58</v>
      </c>
      <c r="HB139" s="26">
        <v>34.549999999999997</v>
      </c>
      <c r="HC139" s="26">
        <v>17.55</v>
      </c>
      <c r="HD139" s="26">
        <v>8.66</v>
      </c>
      <c r="HE139" s="26">
        <v>12.39</v>
      </c>
      <c r="HF139" s="26">
        <v>9.02</v>
      </c>
      <c r="HG139" s="26">
        <v>2</v>
      </c>
      <c r="HI139" s="27">
        <f t="shared" si="74"/>
        <v>2.1364995403151395E-2</v>
      </c>
      <c r="HJ139" s="27">
        <f t="shared" si="71"/>
        <v>9.2844846525108639E-3</v>
      </c>
      <c r="HK139" s="27">
        <f t="shared" si="71"/>
        <v>1.4115819280848228E-2</v>
      </c>
      <c r="HL139" s="27">
        <f t="shared" si="71"/>
        <v>1.9164251350292733E-2</v>
      </c>
      <c r="HM139" s="27">
        <f t="shared" si="71"/>
        <v>2.544034725098826E-2</v>
      </c>
      <c r="HN139" s="27">
        <f t="shared" si="71"/>
        <v>3.7087637990252817E-2</v>
      </c>
      <c r="HO139" s="27">
        <f t="shared" si="71"/>
        <v>3.5912190142261061E-2</v>
      </c>
      <c r="HP139" s="27">
        <f t="shared" si="71"/>
        <v>1.2096840589526535E-2</v>
      </c>
      <c r="HQ139" s="27">
        <f t="shared" si="71"/>
        <v>1.0214363818056219E-2</v>
      </c>
      <c r="HR139" s="27">
        <f t="shared" si="71"/>
        <v>1.8733698418767826E-2</v>
      </c>
      <c r="HS139" s="27">
        <f t="shared" si="64"/>
        <v>9.6739825133191799E-3</v>
      </c>
      <c r="HT139" s="27">
        <f t="shared" si="64"/>
        <v>0.13226943960670143</v>
      </c>
      <c r="HU139" s="27">
        <f t="shared" si="64"/>
        <v>9.7456431661980276E-3</v>
      </c>
      <c r="HW139" s="27">
        <f t="shared" si="77"/>
        <v>4.5706134665961781E-2</v>
      </c>
      <c r="HX139" s="27">
        <f t="shared" si="78"/>
        <v>1.7543033750919278E-2</v>
      </c>
      <c r="HY139" s="27">
        <f t="shared" si="79"/>
        <v>2.3552244470095272E-2</v>
      </c>
      <c r="HZ139" s="27">
        <f t="shared" si="80"/>
        <v>2.8010469773587857E-2</v>
      </c>
      <c r="IA139" s="27">
        <f t="shared" si="81"/>
        <v>3.7425294840928831E-2</v>
      </c>
      <c r="IB139" s="27">
        <f t="shared" si="82"/>
        <v>4.7713246274460247E-2</v>
      </c>
      <c r="IC139" s="27">
        <f t="shared" si="83"/>
        <v>4.6369819911687475E-2</v>
      </c>
      <c r="ID139" s="27">
        <f t="shared" si="84"/>
        <v>2.0060190749611854E-2</v>
      </c>
      <c r="IE139" s="27">
        <f t="shared" si="85"/>
        <v>1.4291937854224262E-2</v>
      </c>
      <c r="IF139" s="27">
        <f t="shared" si="86"/>
        <v>2.5252463457546465E-2</v>
      </c>
      <c r="IG139" s="27">
        <f t="shared" si="87"/>
        <v>1.1653279335544282E-2</v>
      </c>
      <c r="IH139" s="27"/>
      <c r="II139" s="27"/>
      <c r="IK139" s="27">
        <f t="shared" si="67"/>
        <v>2.6390658638254833E-3</v>
      </c>
      <c r="IL139" s="27">
        <f t="shared" si="67"/>
        <v>7.5183601984755129E-3</v>
      </c>
      <c r="IM139" s="27">
        <f t="shared" si="67"/>
        <v>3.8712866154136709E-2</v>
      </c>
      <c r="IN139" s="27">
        <f t="shared" si="67"/>
        <v>0.48655618381920696</v>
      </c>
      <c r="IO139" s="27">
        <f t="shared" si="67"/>
        <v>0.23301685717121842</v>
      </c>
      <c r="IP139" s="27">
        <f t="shared" si="67"/>
        <v>4.374572947975431E-3</v>
      </c>
      <c r="IQ139" s="27">
        <f t="shared" si="67"/>
        <v>3.3355522545403603E-2</v>
      </c>
      <c r="IR139" s="27">
        <f t="shared" si="66"/>
        <v>4.7445545026532652E-3</v>
      </c>
      <c r="IS139" s="27">
        <f t="shared" si="66"/>
        <v>1.1969348684535712E-2</v>
      </c>
      <c r="IT139" s="27">
        <f t="shared" si="66"/>
        <v>2.8909782561898544E-2</v>
      </c>
      <c r="IU139" s="27">
        <f t="shared" si="66"/>
        <v>1.665218121103277</v>
      </c>
      <c r="IV139" s="27">
        <f t="shared" si="66"/>
        <v>0.12925439189646851</v>
      </c>
      <c r="IW139" s="27">
        <f t="shared" si="66"/>
        <v>2.7571411845701006E-2</v>
      </c>
    </row>
    <row r="140" spans="1:257">
      <c r="A140" s="21">
        <v>138</v>
      </c>
      <c r="B140" s="19" t="s">
        <v>173</v>
      </c>
      <c r="C140" s="19">
        <v>9</v>
      </c>
      <c r="D140" s="19">
        <v>1</v>
      </c>
      <c r="E140" s="19">
        <v>2</v>
      </c>
      <c r="G140" s="23">
        <v>41219</v>
      </c>
      <c r="H140" s="24">
        <v>8.0879629629629635E-2</v>
      </c>
      <c r="J140" s="25">
        <v>32.606000000000002</v>
      </c>
      <c r="K140" s="25">
        <v>-35.128999999999998</v>
      </c>
      <c r="L140" s="25">
        <v>10.502000000000001</v>
      </c>
      <c r="M140" s="26"/>
      <c r="O140" s="26">
        <v>45.518737179999995</v>
      </c>
      <c r="P140" s="26">
        <v>5.7401794800000001</v>
      </c>
      <c r="Q140" s="26">
        <v>0.56394962000000004</v>
      </c>
      <c r="R140" s="26">
        <v>3.6539000000000002E-2</v>
      </c>
      <c r="S140" s="26">
        <v>0.10297769999999999</v>
      </c>
      <c r="T140" s="26">
        <v>34.458902500000001</v>
      </c>
      <c r="U140" s="26">
        <v>1.06009983</v>
      </c>
      <c r="V140" s="26">
        <v>7.2831218399999997</v>
      </c>
      <c r="W140" s="26">
        <v>1.4635631999999998</v>
      </c>
      <c r="X140" s="26">
        <v>1.2266527</v>
      </c>
      <c r="Y140" s="26">
        <v>3.252447E-2</v>
      </c>
      <c r="Z140" s="26">
        <v>0.5</v>
      </c>
      <c r="AA140" s="26">
        <v>0.316</v>
      </c>
      <c r="AB140" s="26">
        <f t="shared" si="88"/>
        <v>98.303247519999985</v>
      </c>
      <c r="AC140" s="26">
        <f t="shared" si="89"/>
        <v>0.21053615041266632</v>
      </c>
      <c r="AD140" s="26">
        <f t="shared" si="75"/>
        <v>7.1302596098518606E-2</v>
      </c>
      <c r="AE140" s="26">
        <f t="shared" si="76"/>
        <v>98.021408773488801</v>
      </c>
      <c r="AG140" s="25">
        <v>79.73</v>
      </c>
      <c r="AH140" s="25">
        <v>13.006</v>
      </c>
      <c r="AI140" s="25">
        <v>0.54310000000000003</v>
      </c>
      <c r="AJ140" s="25">
        <v>5.8599999999999999E-2</v>
      </c>
      <c r="AK140" s="25">
        <v>0.1231</v>
      </c>
      <c r="AL140" s="25">
        <v>46.134</v>
      </c>
      <c r="AM140" s="25">
        <v>3.125</v>
      </c>
      <c r="AN140" s="25">
        <v>9.6129999999999995</v>
      </c>
      <c r="AO140" s="25">
        <v>6.1449999999999996</v>
      </c>
      <c r="AP140" s="25">
        <v>7.5259999999999998</v>
      </c>
      <c r="AQ140" s="25">
        <v>0.22670000000000001</v>
      </c>
      <c r="AR140" s="25">
        <v>6.1062000000000003</v>
      </c>
      <c r="AS140" s="25">
        <v>16.248999999999999</v>
      </c>
      <c r="AU140" s="26">
        <v>42.997700000000002</v>
      </c>
      <c r="AV140" s="26">
        <v>4.7667000000000002</v>
      </c>
      <c r="AW140" s="26">
        <v>0.5363</v>
      </c>
      <c r="AX140" s="26">
        <v>3.5499999999999997E-2</v>
      </c>
      <c r="AY140" s="26">
        <v>0.1014</v>
      </c>
      <c r="AZ140" s="26">
        <v>32.5291</v>
      </c>
      <c r="BA140" s="26">
        <v>1.0322</v>
      </c>
      <c r="BB140" s="26">
        <v>5.5072999999999999</v>
      </c>
      <c r="BC140" s="26">
        <v>1.5089999999999999</v>
      </c>
      <c r="BD140" s="26">
        <v>0.87829999999999997</v>
      </c>
      <c r="BE140" s="26">
        <v>3.3799999999999997E-2</v>
      </c>
      <c r="BF140" s="26">
        <v>0.55079999999999996</v>
      </c>
      <c r="BG140" s="26">
        <v>0.32500000000000001</v>
      </c>
      <c r="BI140" s="27">
        <f t="shared" si="61"/>
        <v>1.0586319077532051</v>
      </c>
      <c r="BJ140" s="27">
        <f t="shared" si="61"/>
        <v>1.204225036188558</v>
      </c>
      <c r="BK140" s="27">
        <f t="shared" si="61"/>
        <v>1.0515562558269627</v>
      </c>
      <c r="BL140" s="27">
        <f t="shared" si="61"/>
        <v>1.029267605633803</v>
      </c>
      <c r="BM140" s="27">
        <f t="shared" si="61"/>
        <v>1.0155591715976331</v>
      </c>
      <c r="BN140" s="27">
        <f t="shared" si="61"/>
        <v>1.0593254193937121</v>
      </c>
      <c r="BO140" s="27">
        <f t="shared" si="68"/>
        <v>1.0270294807207905</v>
      </c>
      <c r="BP140" s="27">
        <f t="shared" si="68"/>
        <v>1.3224487207887712</v>
      </c>
      <c r="BQ140" s="27">
        <f t="shared" si="68"/>
        <v>0.96988946322067593</v>
      </c>
      <c r="BR140" s="27">
        <f t="shared" si="68"/>
        <v>1.3966215416144827</v>
      </c>
      <c r="BS140" s="27">
        <f t="shared" si="68"/>
        <v>0.96226242603550305</v>
      </c>
      <c r="BT140" s="27">
        <f t="shared" si="68"/>
        <v>0.90777051561365296</v>
      </c>
      <c r="BU140" s="27">
        <f t="shared" si="90"/>
        <v>0.97230769230769232</v>
      </c>
      <c r="BW140" s="19">
        <v>447049.2</v>
      </c>
      <c r="BX140" s="19">
        <v>50256.1</v>
      </c>
      <c r="BY140" s="19">
        <v>10342.700000000001</v>
      </c>
      <c r="BZ140" s="19">
        <v>86.5</v>
      </c>
      <c r="CA140" s="19">
        <v>189.6</v>
      </c>
      <c r="CB140" s="19">
        <v>58100.5</v>
      </c>
      <c r="CC140" s="19">
        <v>1526.9</v>
      </c>
      <c r="CD140" s="19">
        <v>43127.1</v>
      </c>
      <c r="CE140" s="19">
        <v>34906.9</v>
      </c>
      <c r="CF140" s="19">
        <v>3769.1</v>
      </c>
      <c r="CG140" s="19">
        <v>672</v>
      </c>
      <c r="CH140" s="19">
        <v>189.6</v>
      </c>
      <c r="CI140" s="19">
        <v>5728.5</v>
      </c>
      <c r="CK140" s="19">
        <f t="shared" si="72"/>
        <v>450488.95714285714</v>
      </c>
      <c r="CL140" s="19">
        <f t="shared" si="69"/>
        <v>51478.286274509803</v>
      </c>
      <c r="CM140" s="19">
        <f t="shared" si="69"/>
        <v>16686.070212765957</v>
      </c>
      <c r="CN140" s="19">
        <f t="shared" si="69"/>
        <v>384.2</v>
      </c>
      <c r="CO140" s="19">
        <f t="shared" si="69"/>
        <v>436.27021276595747</v>
      </c>
      <c r="CP140" s="19">
        <f t="shared" si="69"/>
        <v>58440.480701754386</v>
      </c>
      <c r="CQ140" s="19">
        <f t="shared" si="69"/>
        <v>1733.15</v>
      </c>
      <c r="CR140" s="19">
        <f t="shared" si="69"/>
        <v>43817.4</v>
      </c>
      <c r="CS140" s="19">
        <f t="shared" si="69"/>
        <v>38809.1</v>
      </c>
      <c r="CT140" s="19">
        <f t="shared" si="69"/>
        <v>4101.75</v>
      </c>
      <c r="CU140" s="19">
        <f t="shared" si="62"/>
        <v>2369.7428571428572</v>
      </c>
      <c r="CV140" s="19">
        <f t="shared" si="62"/>
        <v>342.63333333333333</v>
      </c>
      <c r="CW140" s="19">
        <f t="shared" si="62"/>
        <v>6881.2</v>
      </c>
      <c r="CY140" s="19">
        <v>4118.3999999999996</v>
      </c>
      <c r="CZ140" s="19">
        <v>1387.2</v>
      </c>
      <c r="DA140" s="19">
        <v>6676.6</v>
      </c>
      <c r="DB140" s="19">
        <v>306</v>
      </c>
      <c r="DC140" s="19">
        <v>302.7</v>
      </c>
      <c r="DD140" s="19">
        <v>349.3</v>
      </c>
      <c r="DE140" s="19">
        <v>226.2</v>
      </c>
      <c r="DF140" s="19">
        <v>798.4</v>
      </c>
      <c r="DG140" s="19">
        <v>4251.5</v>
      </c>
      <c r="DH140" s="19">
        <v>409.2</v>
      </c>
      <c r="DI140" s="19">
        <v>1856.3</v>
      </c>
      <c r="DJ140" s="19">
        <v>169.7</v>
      </c>
      <c r="DK140" s="19">
        <v>1247.5</v>
      </c>
      <c r="DM140" s="19">
        <v>2534.9</v>
      </c>
      <c r="DN140" s="19">
        <v>1021.3</v>
      </c>
      <c r="DO140" s="19">
        <v>5964.7</v>
      </c>
      <c r="DP140" s="19">
        <v>289.39999999999998</v>
      </c>
      <c r="DQ140" s="19">
        <v>183</v>
      </c>
      <c r="DR140" s="19">
        <v>332.7</v>
      </c>
      <c r="DS140" s="19">
        <v>186.3</v>
      </c>
      <c r="DT140" s="19">
        <v>582.20000000000005</v>
      </c>
      <c r="DU140" s="19">
        <v>3552.9</v>
      </c>
      <c r="DV140" s="19">
        <v>256.10000000000002</v>
      </c>
      <c r="DW140" s="19">
        <v>1553.6</v>
      </c>
      <c r="DX140" s="19">
        <v>139.69999999999999</v>
      </c>
      <c r="DY140" s="19">
        <v>1057.9000000000001</v>
      </c>
      <c r="EA140" s="19">
        <f t="shared" si="73"/>
        <v>3439.7571428571428</v>
      </c>
      <c r="EB140" s="19">
        <f t="shared" si="70"/>
        <v>1222.186274509804</v>
      </c>
      <c r="EC140" s="19">
        <f t="shared" si="70"/>
        <v>6343.3702127659571</v>
      </c>
      <c r="ED140" s="19">
        <f t="shared" si="70"/>
        <v>297.7</v>
      </c>
      <c r="EE140" s="19">
        <f t="shared" si="70"/>
        <v>246.67021276595744</v>
      </c>
      <c r="EF140" s="19">
        <f t="shared" si="70"/>
        <v>339.98070175438596</v>
      </c>
      <c r="EG140" s="19">
        <f t="shared" si="70"/>
        <v>206.25</v>
      </c>
      <c r="EH140" s="19">
        <f t="shared" si="70"/>
        <v>690.3</v>
      </c>
      <c r="EI140" s="19">
        <f t="shared" si="70"/>
        <v>3902.2</v>
      </c>
      <c r="EJ140" s="19">
        <f t="shared" si="70"/>
        <v>332.65</v>
      </c>
      <c r="EK140" s="19">
        <f t="shared" si="63"/>
        <v>1697.742857142857</v>
      </c>
      <c r="EL140" s="19">
        <f t="shared" si="63"/>
        <v>153.03333333333333</v>
      </c>
      <c r="EM140" s="19">
        <f t="shared" si="63"/>
        <v>1152.7</v>
      </c>
      <c r="EO140" s="26">
        <v>30.06</v>
      </c>
      <c r="EQ140" s="19">
        <v>10</v>
      </c>
      <c r="ER140" s="19">
        <v>30</v>
      </c>
      <c r="ES140" s="19">
        <v>20</v>
      </c>
      <c r="ET140" s="19">
        <v>50</v>
      </c>
      <c r="EU140" s="19">
        <v>30</v>
      </c>
      <c r="EV140" s="19">
        <v>30</v>
      </c>
      <c r="EW140" s="19">
        <v>30</v>
      </c>
      <c r="EX140" s="19">
        <v>30</v>
      </c>
      <c r="EY140" s="19">
        <v>20</v>
      </c>
      <c r="EZ140" s="19">
        <v>30</v>
      </c>
      <c r="FA140" s="19">
        <v>20</v>
      </c>
      <c r="FB140" s="19">
        <v>30</v>
      </c>
      <c r="FC140" s="19">
        <v>20</v>
      </c>
      <c r="FE140" s="25">
        <v>2.1</v>
      </c>
      <c r="FF140" s="25">
        <v>2.2999999999999998</v>
      </c>
      <c r="FG140" s="25">
        <v>2.2000000000000002</v>
      </c>
      <c r="FH140" s="25">
        <v>2.8</v>
      </c>
      <c r="FI140" s="25">
        <v>2.2000000000000002</v>
      </c>
      <c r="FJ140" s="25">
        <v>3.2</v>
      </c>
      <c r="FK140" s="25">
        <v>2.5</v>
      </c>
      <c r="FL140" s="25">
        <v>2.8</v>
      </c>
      <c r="FM140" s="25">
        <v>2.2000000000000002</v>
      </c>
      <c r="FN140" s="25">
        <v>2.8</v>
      </c>
      <c r="FO140" s="25">
        <v>2.2000000000000002</v>
      </c>
      <c r="FP140" s="25">
        <v>3.5</v>
      </c>
      <c r="FQ140" s="25">
        <v>2.2000000000000002</v>
      </c>
      <c r="FR140" s="25"/>
      <c r="FS140" s="25">
        <v>2.8</v>
      </c>
      <c r="FT140" s="25">
        <v>2.8</v>
      </c>
      <c r="FU140" s="25">
        <v>2.5</v>
      </c>
      <c r="FV140" s="25">
        <v>2.8</v>
      </c>
      <c r="FW140" s="25">
        <v>2.5</v>
      </c>
      <c r="FX140" s="25">
        <v>2.5</v>
      </c>
      <c r="FY140" s="25">
        <v>2.5</v>
      </c>
      <c r="FZ140" s="25">
        <v>2.8</v>
      </c>
      <c r="GA140" s="25">
        <v>2.2000000000000002</v>
      </c>
      <c r="GB140" s="25">
        <v>2.8</v>
      </c>
      <c r="GC140" s="25">
        <v>2</v>
      </c>
      <c r="GD140" s="25">
        <v>2.8</v>
      </c>
      <c r="GE140" s="25">
        <v>2.2000000000000002</v>
      </c>
      <c r="GG140" s="28">
        <v>560706</v>
      </c>
      <c r="GH140" s="28">
        <v>386426.8</v>
      </c>
      <c r="GI140" s="28">
        <v>1904278.9</v>
      </c>
      <c r="GJ140" s="28">
        <v>136666</v>
      </c>
      <c r="GK140" s="28">
        <v>151055.4</v>
      </c>
      <c r="GL140" s="28">
        <v>125939.4</v>
      </c>
      <c r="GM140" s="28">
        <v>48865.4</v>
      </c>
      <c r="GN140" s="28">
        <v>448639.5</v>
      </c>
      <c r="GO140" s="28">
        <v>568018.30000000005</v>
      </c>
      <c r="GP140" s="28">
        <v>50075.9</v>
      </c>
      <c r="GQ140" s="28">
        <v>296729</v>
      </c>
      <c r="GR140" s="28">
        <v>3095.5</v>
      </c>
      <c r="GS140" s="28">
        <v>35263.800000000003</v>
      </c>
      <c r="GU140" s="26">
        <v>25.21</v>
      </c>
      <c r="GV140" s="26">
        <v>19.399999999999999</v>
      </c>
      <c r="GW140" s="26">
        <v>59.19</v>
      </c>
      <c r="GX140" s="26">
        <v>41.39</v>
      </c>
      <c r="GY140" s="26">
        <v>56.02</v>
      </c>
      <c r="GZ140" s="26">
        <v>54.81</v>
      </c>
      <c r="HA140" s="26">
        <v>25.58</v>
      </c>
      <c r="HB140" s="26">
        <v>34.549999999999997</v>
      </c>
      <c r="HC140" s="26">
        <v>17.55</v>
      </c>
      <c r="HD140" s="26">
        <v>8.66</v>
      </c>
      <c r="HE140" s="26">
        <v>12.39</v>
      </c>
      <c r="HF140" s="26">
        <v>9.02</v>
      </c>
      <c r="HG140" s="26">
        <v>2</v>
      </c>
      <c r="HI140" s="27">
        <f t="shared" si="74"/>
        <v>2.1601717240021603E-2</v>
      </c>
      <c r="HJ140" s="27">
        <f t="shared" si="71"/>
        <v>9.4426084522465786E-3</v>
      </c>
      <c r="HK140" s="27">
        <f t="shared" si="71"/>
        <v>1.424416815277222E-2</v>
      </c>
      <c r="HL140" s="27">
        <f t="shared" si="71"/>
        <v>1.8612702117580152E-2</v>
      </c>
      <c r="HM140" s="27">
        <f t="shared" si="71"/>
        <v>2.6427225662875316E-2</v>
      </c>
      <c r="HN140" s="27">
        <f t="shared" si="71"/>
        <v>3.7978328431006299E-2</v>
      </c>
      <c r="HO140" s="27">
        <f t="shared" si="71"/>
        <v>3.4495314417579852E-2</v>
      </c>
      <c r="HP140" s="27">
        <f t="shared" si="71"/>
        <v>1.1954446104509894E-2</v>
      </c>
      <c r="HQ140" s="27">
        <f t="shared" si="71"/>
        <v>1.0242796943166222E-2</v>
      </c>
      <c r="HR140" s="27">
        <f t="shared" si="71"/>
        <v>1.9680800809198689E-2</v>
      </c>
      <c r="HS140" s="27">
        <f t="shared" si="64"/>
        <v>9.058735182973102E-3</v>
      </c>
      <c r="HT140" s="27">
        <f t="shared" si="64"/>
        <v>0.14619279121488182</v>
      </c>
      <c r="HU140" s="27">
        <f t="shared" si="64"/>
        <v>1.0244470607621117E-2</v>
      </c>
      <c r="HW140" s="27">
        <f t="shared" si="77"/>
        <v>4.6212553691578215E-2</v>
      </c>
      <c r="HX140" s="27">
        <f t="shared" si="78"/>
        <v>1.7841808670519911E-2</v>
      </c>
      <c r="HY140" s="27">
        <f t="shared" si="79"/>
        <v>2.3766394562900452E-2</v>
      </c>
      <c r="HZ140" s="27">
        <f t="shared" si="80"/>
        <v>2.7204325415055151E-2</v>
      </c>
      <c r="IA140" s="27">
        <f t="shared" si="81"/>
        <v>3.8877091672655878E-2</v>
      </c>
      <c r="IB140" s="27">
        <f t="shared" si="82"/>
        <v>4.8859119526489601E-2</v>
      </c>
      <c r="IC140" s="27">
        <f t="shared" si="83"/>
        <v>4.4540349975979103E-2</v>
      </c>
      <c r="ID140" s="27">
        <f t="shared" si="84"/>
        <v>1.982405797510876E-2</v>
      </c>
      <c r="IE140" s="27">
        <f t="shared" si="85"/>
        <v>1.4331721482878179E-2</v>
      </c>
      <c r="IF140" s="27">
        <f t="shared" si="86"/>
        <v>2.6529129066775556E-2</v>
      </c>
      <c r="IG140" s="27">
        <f t="shared" si="87"/>
        <v>1.0912152401409398E-2</v>
      </c>
      <c r="IH140" s="27"/>
      <c r="II140" s="27"/>
      <c r="IK140" s="27">
        <f t="shared" si="67"/>
        <v>2.7488055421491038E-3</v>
      </c>
      <c r="IL140" s="27">
        <f t="shared" si="67"/>
        <v>4.8102024591104636E-3</v>
      </c>
      <c r="IM140" s="27">
        <f t="shared" si="67"/>
        <v>1.8923361200423428E-2</v>
      </c>
      <c r="IN140" s="27">
        <f t="shared" si="67"/>
        <v>0.24624348415606712</v>
      </c>
      <c r="IO140" s="27">
        <f t="shared" si="67"/>
        <v>0.14514362380547727</v>
      </c>
      <c r="IP140" s="27">
        <f t="shared" si="67"/>
        <v>4.3942171026546371E-3</v>
      </c>
      <c r="IQ140" s="27">
        <f t="shared" si="67"/>
        <v>3.0371621927884958E-2</v>
      </c>
      <c r="IR140" s="27">
        <f t="shared" si="66"/>
        <v>5.1512449850307142E-3</v>
      </c>
      <c r="IS140" s="27">
        <f t="shared" si="66"/>
        <v>7.6357311250574399E-3</v>
      </c>
      <c r="IT140" s="27">
        <f t="shared" si="66"/>
        <v>1.8604785068506387E-2</v>
      </c>
      <c r="IU140" s="27">
        <f t="shared" si="66"/>
        <v>0.12240080079182933</v>
      </c>
      <c r="IV140" s="27">
        <f t="shared" si="66"/>
        <v>0.12365207493704003</v>
      </c>
      <c r="IW140" s="27">
        <f t="shared" si="66"/>
        <v>2.0179611804012464E-2</v>
      </c>
    </row>
    <row r="141" spans="1:257">
      <c r="A141" s="21">
        <v>139</v>
      </c>
      <c r="B141" s="19" t="s">
        <v>173</v>
      </c>
      <c r="C141" s="19">
        <v>9</v>
      </c>
      <c r="D141" s="19">
        <v>1</v>
      </c>
      <c r="E141" s="19">
        <v>3</v>
      </c>
      <c r="G141" s="23">
        <v>41219</v>
      </c>
      <c r="H141" s="24">
        <v>8.3900462962962954E-2</v>
      </c>
      <c r="J141" s="25">
        <v>32.604999999999997</v>
      </c>
      <c r="K141" s="25">
        <v>-35.118000000000002</v>
      </c>
      <c r="L141" s="25">
        <v>10.502000000000001</v>
      </c>
      <c r="M141" s="26"/>
      <c r="O141" s="26">
        <v>43.285266220000004</v>
      </c>
      <c r="P141" s="26">
        <v>7.8469273799999995</v>
      </c>
      <c r="Q141" s="26">
        <v>0.76583690999999998</v>
      </c>
      <c r="R141" s="26">
        <v>2.6308080000000001E-2</v>
      </c>
      <c r="S141" s="26">
        <v>0.19271540999999998</v>
      </c>
      <c r="T141" s="26">
        <v>33.421983500000003</v>
      </c>
      <c r="U141" s="26">
        <v>1.0123243199999998</v>
      </c>
      <c r="V141" s="26">
        <v>6.5170010999999999</v>
      </c>
      <c r="W141" s="26">
        <v>2.2806959999999994</v>
      </c>
      <c r="X141" s="26">
        <v>1.5892566299999999</v>
      </c>
      <c r="Y141" s="26">
        <v>5.3002840000000002E-2</v>
      </c>
      <c r="Z141" s="26">
        <v>0.496</v>
      </c>
      <c r="AA141" s="26">
        <v>0.44200000000000006</v>
      </c>
      <c r="AB141" s="26">
        <f t="shared" si="88"/>
        <v>97.929318390000006</v>
      </c>
      <c r="AC141" s="26">
        <f t="shared" si="89"/>
        <v>0.208851861209365</v>
      </c>
      <c r="AD141" s="26">
        <f t="shared" si="75"/>
        <v>9.9733378087168451E-2</v>
      </c>
      <c r="AE141" s="26">
        <f t="shared" si="76"/>
        <v>97.620733150703472</v>
      </c>
      <c r="AG141" s="25">
        <v>75.457999999999998</v>
      </c>
      <c r="AH141" s="25">
        <v>17.879000000000001</v>
      </c>
      <c r="AI141" s="25">
        <v>0.73640000000000005</v>
      </c>
      <c r="AJ141" s="25">
        <v>4.1599999999999998E-2</v>
      </c>
      <c r="AK141" s="25">
        <v>0.22969999999999999</v>
      </c>
      <c r="AL141" s="25">
        <v>44.704999999999998</v>
      </c>
      <c r="AM141" s="25">
        <v>2.9809999999999999</v>
      </c>
      <c r="AN141" s="25">
        <v>8.6180000000000003</v>
      </c>
      <c r="AO141" s="25">
        <v>9.5730000000000004</v>
      </c>
      <c r="AP141" s="25">
        <v>9.8089999999999993</v>
      </c>
      <c r="AQ141" s="25">
        <v>0.37240000000000001</v>
      </c>
      <c r="AR141" s="25">
        <v>5.9888000000000003</v>
      </c>
      <c r="AS141" s="25">
        <v>22.749400000000001</v>
      </c>
      <c r="AU141" s="26">
        <v>40.693800000000003</v>
      </c>
      <c r="AV141" s="26">
        <v>6.5526</v>
      </c>
      <c r="AW141" s="26">
        <v>0.72719999999999996</v>
      </c>
      <c r="AX141" s="26">
        <v>2.52E-2</v>
      </c>
      <c r="AY141" s="26">
        <v>0.1893</v>
      </c>
      <c r="AZ141" s="26">
        <v>31.5215</v>
      </c>
      <c r="BA141" s="26">
        <v>0.98460000000000003</v>
      </c>
      <c r="BB141" s="26">
        <v>4.9372999999999996</v>
      </c>
      <c r="BC141" s="26">
        <v>2.3506999999999998</v>
      </c>
      <c r="BD141" s="26">
        <v>1.1447000000000001</v>
      </c>
      <c r="BE141" s="26">
        <v>5.5599999999999997E-2</v>
      </c>
      <c r="BF141" s="26">
        <v>0.54020000000000001</v>
      </c>
      <c r="BG141" s="26">
        <v>0.45500000000000002</v>
      </c>
      <c r="BI141" s="27">
        <f t="shared" si="61"/>
        <v>1.0636820896549353</v>
      </c>
      <c r="BJ141" s="27">
        <f t="shared" si="61"/>
        <v>1.1975288251991576</v>
      </c>
      <c r="BK141" s="27">
        <f t="shared" si="61"/>
        <v>1.0531310643564358</v>
      </c>
      <c r="BL141" s="27">
        <f t="shared" si="61"/>
        <v>1.0439714285714286</v>
      </c>
      <c r="BM141" s="27">
        <f t="shared" si="61"/>
        <v>1.0180423137876387</v>
      </c>
      <c r="BN141" s="27">
        <f t="shared" si="61"/>
        <v>1.0602916580746475</v>
      </c>
      <c r="BO141" s="27">
        <f t="shared" si="68"/>
        <v>1.0281579524680071</v>
      </c>
      <c r="BP141" s="27">
        <f t="shared" si="68"/>
        <v>1.3199524233893019</v>
      </c>
      <c r="BQ141" s="27">
        <f t="shared" si="68"/>
        <v>0.97021993448759924</v>
      </c>
      <c r="BR141" s="27">
        <f t="shared" si="68"/>
        <v>1.3883608194286712</v>
      </c>
      <c r="BS141" s="27">
        <f t="shared" si="68"/>
        <v>0.95328848920863318</v>
      </c>
      <c r="BT141" s="27">
        <f t="shared" si="68"/>
        <v>0.91817845242502771</v>
      </c>
      <c r="BU141" s="27">
        <f t="shared" si="90"/>
        <v>0.97142857142857153</v>
      </c>
      <c r="BW141" s="19">
        <v>423096.1</v>
      </c>
      <c r="BX141" s="19">
        <v>69088.800000000003</v>
      </c>
      <c r="BY141" s="19">
        <v>14023.9</v>
      </c>
      <c r="BZ141" s="19">
        <v>69.8</v>
      </c>
      <c r="CA141" s="19">
        <v>349.2</v>
      </c>
      <c r="CB141" s="19">
        <v>56302</v>
      </c>
      <c r="CC141" s="19">
        <v>1456.6</v>
      </c>
      <c r="CD141" s="19">
        <v>38663.1</v>
      </c>
      <c r="CE141" s="19">
        <v>54376.4</v>
      </c>
      <c r="CF141" s="19">
        <v>4911.8999999999996</v>
      </c>
      <c r="CG141" s="19">
        <v>1104.0999999999999</v>
      </c>
      <c r="CH141" s="19">
        <v>186.2</v>
      </c>
      <c r="CI141" s="19">
        <v>8021.3</v>
      </c>
      <c r="CK141" s="19">
        <f t="shared" si="72"/>
        <v>426250.65714285715</v>
      </c>
      <c r="CL141" s="19">
        <f t="shared" si="69"/>
        <v>70426.019607843147</v>
      </c>
      <c r="CM141" s="19">
        <f t="shared" si="69"/>
        <v>20454.436170212764</v>
      </c>
      <c r="CN141" s="19">
        <f t="shared" si="69"/>
        <v>389.05</v>
      </c>
      <c r="CO141" s="19">
        <f t="shared" si="69"/>
        <v>573.0021276595744</v>
      </c>
      <c r="CP141" s="19">
        <f t="shared" si="69"/>
        <v>56674.533333333333</v>
      </c>
      <c r="CQ141" s="19">
        <f t="shared" si="69"/>
        <v>1674.3999999999999</v>
      </c>
      <c r="CR141" s="19">
        <f t="shared" si="69"/>
        <v>39341.549999999996</v>
      </c>
      <c r="CS141" s="19">
        <f t="shared" si="69"/>
        <v>58197.5</v>
      </c>
      <c r="CT141" s="19">
        <f t="shared" si="69"/>
        <v>5244.45</v>
      </c>
      <c r="CU141" s="19">
        <f t="shared" si="62"/>
        <v>2937.4619047619044</v>
      </c>
      <c r="CV141" s="19">
        <f t="shared" si="62"/>
        <v>336.61111111111109</v>
      </c>
      <c r="CW141" s="19">
        <f t="shared" si="62"/>
        <v>9158.6</v>
      </c>
      <c r="CY141" s="19">
        <v>3565</v>
      </c>
      <c r="CZ141" s="19">
        <v>1569.7</v>
      </c>
      <c r="DA141" s="19">
        <v>6731</v>
      </c>
      <c r="DB141" s="19">
        <v>339.2</v>
      </c>
      <c r="DC141" s="19">
        <v>262.7</v>
      </c>
      <c r="DD141" s="19">
        <v>402.4</v>
      </c>
      <c r="DE141" s="19">
        <v>236.1</v>
      </c>
      <c r="DF141" s="19">
        <v>788.2</v>
      </c>
      <c r="DG141" s="19">
        <v>4004</v>
      </c>
      <c r="DH141" s="19">
        <v>402.4</v>
      </c>
      <c r="DI141" s="19">
        <v>1922.2</v>
      </c>
      <c r="DJ141" s="19">
        <v>176.3</v>
      </c>
      <c r="DK141" s="19">
        <v>1280.3</v>
      </c>
      <c r="DM141" s="19">
        <v>2607.3000000000002</v>
      </c>
      <c r="DN141" s="19">
        <v>1054.2</v>
      </c>
      <c r="DO141" s="19">
        <v>6089.1</v>
      </c>
      <c r="DP141" s="19">
        <v>299.3</v>
      </c>
      <c r="DQ141" s="19">
        <v>179.6</v>
      </c>
      <c r="DR141" s="19">
        <v>349.2</v>
      </c>
      <c r="DS141" s="19">
        <v>199.5</v>
      </c>
      <c r="DT141" s="19">
        <v>568.70000000000005</v>
      </c>
      <c r="DU141" s="19">
        <v>3638.2</v>
      </c>
      <c r="DV141" s="19">
        <v>262.7</v>
      </c>
      <c r="DW141" s="19">
        <v>1752.6</v>
      </c>
      <c r="DX141" s="19">
        <v>129.69999999999999</v>
      </c>
      <c r="DY141" s="19">
        <v>994.3</v>
      </c>
      <c r="EA141" s="19">
        <f t="shared" si="73"/>
        <v>3154.5571428571429</v>
      </c>
      <c r="EB141" s="19">
        <f t="shared" si="70"/>
        <v>1337.2196078431373</v>
      </c>
      <c r="EC141" s="19">
        <f t="shared" si="70"/>
        <v>6430.5361702127666</v>
      </c>
      <c r="ED141" s="19">
        <f t="shared" si="70"/>
        <v>319.25</v>
      </c>
      <c r="EE141" s="19">
        <f t="shared" si="70"/>
        <v>223.80212765957447</v>
      </c>
      <c r="EF141" s="19">
        <f t="shared" si="70"/>
        <v>372.5333333333333</v>
      </c>
      <c r="EG141" s="19">
        <f t="shared" si="70"/>
        <v>217.8</v>
      </c>
      <c r="EH141" s="19">
        <f t="shared" si="70"/>
        <v>678.45</v>
      </c>
      <c r="EI141" s="19">
        <f t="shared" si="70"/>
        <v>3821.1</v>
      </c>
      <c r="EJ141" s="19">
        <f t="shared" si="70"/>
        <v>332.54999999999995</v>
      </c>
      <c r="EK141" s="19">
        <f t="shared" si="63"/>
        <v>1833.3619047619047</v>
      </c>
      <c r="EL141" s="19">
        <f t="shared" si="63"/>
        <v>150.4111111111111</v>
      </c>
      <c r="EM141" s="19">
        <f t="shared" si="63"/>
        <v>1137.3</v>
      </c>
      <c r="EO141" s="26">
        <v>30.07</v>
      </c>
      <c r="EQ141" s="19">
        <v>10</v>
      </c>
      <c r="ER141" s="19">
        <v>30</v>
      </c>
      <c r="ES141" s="19">
        <v>20</v>
      </c>
      <c r="ET141" s="19">
        <v>50</v>
      </c>
      <c r="EU141" s="19">
        <v>30</v>
      </c>
      <c r="EV141" s="19">
        <v>30</v>
      </c>
      <c r="EW141" s="19">
        <v>30</v>
      </c>
      <c r="EX141" s="19">
        <v>30</v>
      </c>
      <c r="EY141" s="19">
        <v>20</v>
      </c>
      <c r="EZ141" s="19">
        <v>30</v>
      </c>
      <c r="FA141" s="19">
        <v>20</v>
      </c>
      <c r="FB141" s="19">
        <v>30</v>
      </c>
      <c r="FC141" s="19">
        <v>20</v>
      </c>
      <c r="FE141" s="25">
        <v>2.1</v>
      </c>
      <c r="FF141" s="25">
        <v>2.2999999999999998</v>
      </c>
      <c r="FG141" s="25">
        <v>2.2000000000000002</v>
      </c>
      <c r="FH141" s="25">
        <v>2.8</v>
      </c>
      <c r="FI141" s="25">
        <v>2.2000000000000002</v>
      </c>
      <c r="FJ141" s="25">
        <v>3.2</v>
      </c>
      <c r="FK141" s="25">
        <v>2.5</v>
      </c>
      <c r="FL141" s="25">
        <v>2.8</v>
      </c>
      <c r="FM141" s="25">
        <v>2.2000000000000002</v>
      </c>
      <c r="FN141" s="25">
        <v>2.8</v>
      </c>
      <c r="FO141" s="25">
        <v>2.2000000000000002</v>
      </c>
      <c r="FP141" s="25">
        <v>3.5</v>
      </c>
      <c r="FQ141" s="25">
        <v>2.2000000000000002</v>
      </c>
      <c r="FR141" s="25"/>
      <c r="FS141" s="25">
        <v>2.8</v>
      </c>
      <c r="FT141" s="25">
        <v>2.8</v>
      </c>
      <c r="FU141" s="25">
        <v>2.5</v>
      </c>
      <c r="FV141" s="25">
        <v>2.8</v>
      </c>
      <c r="FW141" s="25">
        <v>2.5</v>
      </c>
      <c r="FX141" s="25">
        <v>2.5</v>
      </c>
      <c r="FY141" s="25">
        <v>2.5</v>
      </c>
      <c r="FZ141" s="25">
        <v>2.8</v>
      </c>
      <c r="GA141" s="25">
        <v>2.2000000000000002</v>
      </c>
      <c r="GB141" s="25">
        <v>2.8</v>
      </c>
      <c r="GC141" s="25">
        <v>2</v>
      </c>
      <c r="GD141" s="25">
        <v>2.8</v>
      </c>
      <c r="GE141" s="25">
        <v>2.2000000000000002</v>
      </c>
      <c r="GG141" s="28">
        <v>560706</v>
      </c>
      <c r="GH141" s="28">
        <v>386426.8</v>
      </c>
      <c r="GI141" s="28">
        <v>1904278.9</v>
      </c>
      <c r="GJ141" s="28">
        <v>136666</v>
      </c>
      <c r="GK141" s="28">
        <v>151055.4</v>
      </c>
      <c r="GL141" s="28">
        <v>125939.4</v>
      </c>
      <c r="GM141" s="28">
        <v>48865.4</v>
      </c>
      <c r="GN141" s="28">
        <v>448639.5</v>
      </c>
      <c r="GO141" s="28">
        <v>568018.30000000005</v>
      </c>
      <c r="GP141" s="28">
        <v>50075.9</v>
      </c>
      <c r="GQ141" s="28">
        <v>296729</v>
      </c>
      <c r="GR141" s="28">
        <v>3095.5</v>
      </c>
      <c r="GS141" s="28">
        <v>35263.800000000003</v>
      </c>
      <c r="GU141" s="26">
        <v>25.21</v>
      </c>
      <c r="GV141" s="26">
        <v>19.399999999999999</v>
      </c>
      <c r="GW141" s="26">
        <v>59.19</v>
      </c>
      <c r="GX141" s="26">
        <v>41.39</v>
      </c>
      <c r="GY141" s="26">
        <v>56.02</v>
      </c>
      <c r="GZ141" s="26">
        <v>54.81</v>
      </c>
      <c r="HA141" s="26">
        <v>25.58</v>
      </c>
      <c r="HB141" s="26">
        <v>34.549999999999997</v>
      </c>
      <c r="HC141" s="26">
        <v>17.55</v>
      </c>
      <c r="HD141" s="26">
        <v>8.66</v>
      </c>
      <c r="HE141" s="26">
        <v>12.39</v>
      </c>
      <c r="HF141" s="26">
        <v>9.02</v>
      </c>
      <c r="HG141" s="26">
        <v>2</v>
      </c>
      <c r="HI141" s="27">
        <f t="shared" si="74"/>
        <v>2.0782042411192216E-2</v>
      </c>
      <c r="HJ141" s="27">
        <f t="shared" si="71"/>
        <v>9.8204354751867465E-3</v>
      </c>
      <c r="HK141" s="27">
        <f t="shared" si="71"/>
        <v>1.4360790327932305E-2</v>
      </c>
      <c r="HL141" s="27">
        <f t="shared" si="71"/>
        <v>1.9546704399181502E-2</v>
      </c>
      <c r="HM141" s="27">
        <f t="shared" si="71"/>
        <v>2.5229793458308537E-2</v>
      </c>
      <c r="HN141" s="27">
        <f t="shared" si="71"/>
        <v>3.9784601018219339E-2</v>
      </c>
      <c r="HO141" s="27">
        <f t="shared" si="71"/>
        <v>3.5481075024164685E-2</v>
      </c>
      <c r="HP141" s="27">
        <f t="shared" si="71"/>
        <v>1.1827056077665708E-2</v>
      </c>
      <c r="HQ141" s="27">
        <f t="shared" si="71"/>
        <v>1.0137566802814926E-2</v>
      </c>
      <c r="HR141" s="27">
        <f t="shared" si="71"/>
        <v>1.9558199187295306E-2</v>
      </c>
      <c r="HS141" s="27">
        <f t="shared" si="64"/>
        <v>9.3242584879052286E-3</v>
      </c>
      <c r="HT141" s="27">
        <f t="shared" si="64"/>
        <v>0.14657223044011236</v>
      </c>
      <c r="HU141" s="27">
        <f t="shared" si="64"/>
        <v>1.0164916579801009E-2</v>
      </c>
      <c r="HW141" s="27">
        <f t="shared" si="77"/>
        <v>4.4459023330263511E-2</v>
      </c>
      <c r="HX141" s="27">
        <f t="shared" si="78"/>
        <v>1.8555712830365358E-2</v>
      </c>
      <c r="HY141" s="27">
        <f t="shared" si="79"/>
        <v>2.396097866215505E-2</v>
      </c>
      <c r="HZ141" s="27">
        <f t="shared" si="80"/>
        <v>2.8569463149843682E-2</v>
      </c>
      <c r="IA141" s="27">
        <f t="shared" si="81"/>
        <v>3.7115549156517692E-2</v>
      </c>
      <c r="IB141" s="27">
        <f t="shared" si="82"/>
        <v>5.1182889209939179E-2</v>
      </c>
      <c r="IC141" s="27">
        <f t="shared" si="83"/>
        <v>4.5813164071201437E-2</v>
      </c>
      <c r="ID141" s="27">
        <f t="shared" si="84"/>
        <v>1.9612807093593046E-2</v>
      </c>
      <c r="IE141" s="27">
        <f t="shared" si="85"/>
        <v>1.4184483470498645E-2</v>
      </c>
      <c r="IF141" s="27">
        <f t="shared" si="86"/>
        <v>2.6363865758498452E-2</v>
      </c>
      <c r="IG141" s="27">
        <f t="shared" si="87"/>
        <v>1.1232001774530638E-2</v>
      </c>
      <c r="IH141" s="27"/>
      <c r="II141" s="27"/>
      <c r="IK141" s="27">
        <f t="shared" si="67"/>
        <v>2.8244111722207999E-3</v>
      </c>
      <c r="IL141" s="27">
        <f t="shared" si="67"/>
        <v>4.0824044226084807E-3</v>
      </c>
      <c r="IM141" s="27">
        <f t="shared" si="67"/>
        <v>1.5076630070337096E-2</v>
      </c>
      <c r="IN141" s="27">
        <f t="shared" si="67"/>
        <v>0.31095781934666583</v>
      </c>
      <c r="IO141" s="27">
        <f t="shared" si="67"/>
        <v>8.5108756643147335E-2</v>
      </c>
      <c r="IP141" s="27">
        <f t="shared" si="67"/>
        <v>4.4664810444282775E-3</v>
      </c>
      <c r="IQ141" s="27">
        <f t="shared" si="67"/>
        <v>3.1442413299126594E-2</v>
      </c>
      <c r="IR141" s="27">
        <f t="shared" si="66"/>
        <v>5.4477168670448405E-3</v>
      </c>
      <c r="IS141" s="27">
        <f t="shared" si="66"/>
        <v>5.905665105078348E-3</v>
      </c>
      <c r="IT141" s="27">
        <f t="shared" si="66"/>
        <v>1.6007498296999136E-2</v>
      </c>
      <c r="IU141" s="27">
        <f t="shared" si="66"/>
        <v>8.0668980296241297E-2</v>
      </c>
      <c r="IV141" s="27">
        <f t="shared" si="66"/>
        <v>0.12478643308146796</v>
      </c>
      <c r="IW141" s="27">
        <f t="shared" si="66"/>
        <v>1.6311942676399578E-2</v>
      </c>
    </row>
    <row r="142" spans="1:257">
      <c r="A142" s="21">
        <v>140</v>
      </c>
      <c r="B142" s="19" t="s">
        <v>173</v>
      </c>
      <c r="C142" s="19">
        <v>9</v>
      </c>
      <c r="D142" s="19">
        <v>1</v>
      </c>
      <c r="E142" s="19">
        <v>4</v>
      </c>
      <c r="G142" s="23">
        <v>41219</v>
      </c>
      <c r="H142" s="24">
        <v>8.6921296296296302E-2</v>
      </c>
      <c r="J142" s="25">
        <v>32.603000000000002</v>
      </c>
      <c r="K142" s="25">
        <v>-35.106999999999999</v>
      </c>
      <c r="L142" s="25">
        <v>10.502000000000001</v>
      </c>
      <c r="M142" s="26"/>
      <c r="O142" s="26">
        <v>42.786799999999999</v>
      </c>
      <c r="P142" s="26">
        <v>8.3684183399999998</v>
      </c>
      <c r="Q142" s="26">
        <v>0.80588066999999997</v>
      </c>
      <c r="R142" s="26">
        <v>3.3615880000000001E-2</v>
      </c>
      <c r="S142" s="26">
        <v>0.24273314999999998</v>
      </c>
      <c r="T142" s="26">
        <v>33.3473665</v>
      </c>
      <c r="U142" s="26">
        <v>1.06009983</v>
      </c>
      <c r="V142" s="26">
        <v>6.4025804699999993</v>
      </c>
      <c r="W142" s="26">
        <v>2.1967439999999998</v>
      </c>
      <c r="X142" s="26">
        <v>1.6768746799999998</v>
      </c>
      <c r="Y142" s="26">
        <v>6.2639719999999996E-2</v>
      </c>
      <c r="Z142" s="26">
        <v>0.52300000000000002</v>
      </c>
      <c r="AA142" s="26">
        <v>0.47800000000000004</v>
      </c>
      <c r="AB142" s="26">
        <f t="shared" si="88"/>
        <v>97.984753239999989</v>
      </c>
      <c r="AC142" s="26">
        <f t="shared" si="89"/>
        <v>0.22022081333164897</v>
      </c>
      <c r="AD142" s="26">
        <f t="shared" si="75"/>
        <v>0.10785645865535411</v>
      </c>
      <c r="AE142" s="26">
        <f t="shared" si="76"/>
        <v>97.656675968012991</v>
      </c>
      <c r="AG142" s="25">
        <v>74.460999999999999</v>
      </c>
      <c r="AH142" s="25">
        <v>19.074000000000002</v>
      </c>
      <c r="AI142" s="25">
        <v>0.77370000000000005</v>
      </c>
      <c r="AJ142" s="25">
        <v>5.3499999999999999E-2</v>
      </c>
      <c r="AK142" s="25">
        <v>0.28899999999999998</v>
      </c>
      <c r="AL142" s="25">
        <v>44.615000000000002</v>
      </c>
      <c r="AM142" s="25">
        <v>3.1242000000000001</v>
      </c>
      <c r="AN142" s="25">
        <v>8.4649999999999999</v>
      </c>
      <c r="AO142" s="25">
        <v>9.2260000000000009</v>
      </c>
      <c r="AP142" s="25">
        <v>10.36</v>
      </c>
      <c r="AQ142" s="25">
        <v>0.43890000000000001</v>
      </c>
      <c r="AR142" s="25">
        <v>6.3148999999999997</v>
      </c>
      <c r="AS142" s="25">
        <v>24.6343</v>
      </c>
      <c r="AU142" s="26">
        <v>40.156199999999998</v>
      </c>
      <c r="AV142" s="26">
        <v>6.9905999999999997</v>
      </c>
      <c r="AW142" s="26">
        <v>0.76400000000000001</v>
      </c>
      <c r="AX142" s="26">
        <v>3.2399999999999998E-2</v>
      </c>
      <c r="AY142" s="26">
        <v>0.2382</v>
      </c>
      <c r="AZ142" s="26">
        <v>31.457999999999998</v>
      </c>
      <c r="BA142" s="26">
        <v>1.0319</v>
      </c>
      <c r="BB142" s="26">
        <v>4.8495999999999997</v>
      </c>
      <c r="BC142" s="26">
        <v>2.2654999999999998</v>
      </c>
      <c r="BD142" s="26">
        <v>1.2090000000000001</v>
      </c>
      <c r="BE142" s="26">
        <v>6.5500000000000003E-2</v>
      </c>
      <c r="BF142" s="26">
        <v>0.5696</v>
      </c>
      <c r="BG142" s="26">
        <v>0.49270000000000003</v>
      </c>
      <c r="BI142" s="27">
        <f t="shared" si="61"/>
        <v>1.0655091866262245</v>
      </c>
      <c r="BJ142" s="27">
        <f t="shared" si="61"/>
        <v>1.1970958630160502</v>
      </c>
      <c r="BK142" s="27">
        <f t="shared" si="61"/>
        <v>1.0548176308900523</v>
      </c>
      <c r="BL142" s="27">
        <f t="shared" ref="BL142:BT189" si="91">R142/AX142</f>
        <v>1.0375271604938272</v>
      </c>
      <c r="BM142" s="27">
        <f t="shared" si="91"/>
        <v>1.0190308564231738</v>
      </c>
      <c r="BN142" s="27">
        <f t="shared" si="91"/>
        <v>1.060059968847352</v>
      </c>
      <c r="BO142" s="27">
        <f t="shared" si="68"/>
        <v>1.027328064734955</v>
      </c>
      <c r="BP142" s="27">
        <f t="shared" si="68"/>
        <v>1.3202285693665456</v>
      </c>
      <c r="BQ142" s="27">
        <f t="shared" si="68"/>
        <v>0.96965084970205251</v>
      </c>
      <c r="BR142" s="27">
        <f t="shared" si="68"/>
        <v>1.3869931182795696</v>
      </c>
      <c r="BS142" s="27">
        <f t="shared" si="68"/>
        <v>0.95633160305343501</v>
      </c>
      <c r="BT142" s="27">
        <f t="shared" si="68"/>
        <v>0.91818820224719111</v>
      </c>
      <c r="BU142" s="27">
        <f t="shared" si="90"/>
        <v>0.97016440024355599</v>
      </c>
      <c r="BW142" s="19">
        <v>417504.2</v>
      </c>
      <c r="BX142" s="19">
        <v>73705.5</v>
      </c>
      <c r="BY142" s="19">
        <v>14732.5</v>
      </c>
      <c r="BZ142" s="19">
        <v>89.7</v>
      </c>
      <c r="CA142" s="19">
        <v>438.7</v>
      </c>
      <c r="CB142" s="19">
        <v>56188.1</v>
      </c>
      <c r="CC142" s="19">
        <v>1525.4</v>
      </c>
      <c r="CD142" s="19">
        <v>37979.4</v>
      </c>
      <c r="CE142" s="19">
        <v>52406.1</v>
      </c>
      <c r="CF142" s="19">
        <v>5187.8</v>
      </c>
      <c r="CG142" s="19">
        <v>1302.8</v>
      </c>
      <c r="CH142" s="19">
        <v>196.1</v>
      </c>
      <c r="CI142" s="19">
        <v>8687.2999999999993</v>
      </c>
      <c r="CK142" s="19">
        <f t="shared" si="72"/>
        <v>420728.77142857143</v>
      </c>
      <c r="CL142" s="19">
        <f t="shared" si="69"/>
        <v>75001.986274509807</v>
      </c>
      <c r="CM142" s="19">
        <f t="shared" si="69"/>
        <v>20981.470212765958</v>
      </c>
      <c r="CN142" s="19">
        <f t="shared" si="69"/>
        <v>405.40000000000003</v>
      </c>
      <c r="CO142" s="19">
        <f t="shared" si="69"/>
        <v>650.06595744680851</v>
      </c>
      <c r="CP142" s="19">
        <f t="shared" si="69"/>
        <v>56538.457894736843</v>
      </c>
      <c r="CQ142" s="19">
        <f t="shared" si="69"/>
        <v>1729.8000000000002</v>
      </c>
      <c r="CR142" s="19">
        <f t="shared" si="69"/>
        <v>38690.6</v>
      </c>
      <c r="CS142" s="19">
        <f t="shared" si="69"/>
        <v>56324.35</v>
      </c>
      <c r="CT142" s="19">
        <f t="shared" si="69"/>
        <v>5528.45</v>
      </c>
      <c r="CU142" s="19">
        <f t="shared" si="62"/>
        <v>2867.0047619047618</v>
      </c>
      <c r="CV142" s="19">
        <f t="shared" si="62"/>
        <v>332.38888888888891</v>
      </c>
      <c r="CW142" s="19">
        <f t="shared" si="62"/>
        <v>9744.0999999999985</v>
      </c>
      <c r="CY142" s="19">
        <v>3848.4</v>
      </c>
      <c r="CZ142" s="19">
        <v>1422.4</v>
      </c>
      <c r="DA142" s="19">
        <v>6703.2</v>
      </c>
      <c r="DB142" s="19">
        <v>332.3</v>
      </c>
      <c r="DC142" s="19">
        <v>216</v>
      </c>
      <c r="DD142" s="19">
        <v>322.39999999999998</v>
      </c>
      <c r="DE142" s="19">
        <v>202.7</v>
      </c>
      <c r="DF142" s="19">
        <v>847.5</v>
      </c>
      <c r="DG142" s="19">
        <v>4127.6000000000004</v>
      </c>
      <c r="DH142" s="19">
        <v>442</v>
      </c>
      <c r="DI142" s="19">
        <v>1552</v>
      </c>
      <c r="DJ142" s="19">
        <v>152.9</v>
      </c>
      <c r="DK142" s="19">
        <v>1126.5999999999999</v>
      </c>
      <c r="DM142" s="19">
        <v>2392.8000000000002</v>
      </c>
      <c r="DN142" s="19">
        <v>1143.2</v>
      </c>
      <c r="DO142" s="19">
        <v>5732.8</v>
      </c>
      <c r="DP142" s="19">
        <v>299.10000000000002</v>
      </c>
      <c r="DQ142" s="19">
        <v>206.1</v>
      </c>
      <c r="DR142" s="19">
        <v>372.2</v>
      </c>
      <c r="DS142" s="19">
        <v>206.1</v>
      </c>
      <c r="DT142" s="19">
        <v>574.9</v>
      </c>
      <c r="DU142" s="19">
        <v>3708.9</v>
      </c>
      <c r="DV142" s="19">
        <v>239.3</v>
      </c>
      <c r="DW142" s="19">
        <v>1575.3</v>
      </c>
      <c r="DX142" s="19">
        <v>123</v>
      </c>
      <c r="DY142" s="19">
        <v>987</v>
      </c>
      <c r="EA142" s="19">
        <f t="shared" si="73"/>
        <v>3224.5714285714284</v>
      </c>
      <c r="EB142" s="19">
        <f t="shared" si="70"/>
        <v>1296.4862745098039</v>
      </c>
      <c r="EC142" s="19">
        <f t="shared" si="70"/>
        <v>6248.9702127659575</v>
      </c>
      <c r="ED142" s="19">
        <f t="shared" si="70"/>
        <v>315.70000000000005</v>
      </c>
      <c r="EE142" s="19">
        <f t="shared" si="70"/>
        <v>211.36595744680852</v>
      </c>
      <c r="EF142" s="19">
        <f t="shared" si="70"/>
        <v>350.35789473684207</v>
      </c>
      <c r="EG142" s="19">
        <f t="shared" si="70"/>
        <v>204.39999999999998</v>
      </c>
      <c r="EH142" s="19">
        <f t="shared" si="70"/>
        <v>711.2</v>
      </c>
      <c r="EI142" s="19">
        <f t="shared" si="70"/>
        <v>3918.25</v>
      </c>
      <c r="EJ142" s="19">
        <f t="shared" si="70"/>
        <v>340.65</v>
      </c>
      <c r="EK142" s="19">
        <f t="shared" si="63"/>
        <v>1564.2047619047619</v>
      </c>
      <c r="EL142" s="19">
        <f t="shared" si="63"/>
        <v>136.28888888888889</v>
      </c>
      <c r="EM142" s="19">
        <f t="shared" si="63"/>
        <v>1056.8</v>
      </c>
      <c r="EO142" s="26">
        <v>30.09</v>
      </c>
      <c r="EQ142" s="19">
        <v>10</v>
      </c>
      <c r="ER142" s="19">
        <v>30</v>
      </c>
      <c r="ES142" s="19">
        <v>20</v>
      </c>
      <c r="ET142" s="19">
        <v>50</v>
      </c>
      <c r="EU142" s="19">
        <v>30</v>
      </c>
      <c r="EV142" s="19">
        <v>30</v>
      </c>
      <c r="EW142" s="19">
        <v>30</v>
      </c>
      <c r="EX142" s="19">
        <v>30</v>
      </c>
      <c r="EY142" s="19">
        <v>20</v>
      </c>
      <c r="EZ142" s="19">
        <v>30</v>
      </c>
      <c r="FA142" s="19">
        <v>20</v>
      </c>
      <c r="FB142" s="19">
        <v>30</v>
      </c>
      <c r="FC142" s="19">
        <v>20</v>
      </c>
      <c r="FE142" s="25">
        <v>2.1</v>
      </c>
      <c r="FF142" s="25">
        <v>2.2999999999999998</v>
      </c>
      <c r="FG142" s="25">
        <v>2.2000000000000002</v>
      </c>
      <c r="FH142" s="25">
        <v>2.8</v>
      </c>
      <c r="FI142" s="25">
        <v>2.2000000000000002</v>
      </c>
      <c r="FJ142" s="25">
        <v>3.2</v>
      </c>
      <c r="FK142" s="25">
        <v>2.5</v>
      </c>
      <c r="FL142" s="25">
        <v>2.8</v>
      </c>
      <c r="FM142" s="25">
        <v>2.2000000000000002</v>
      </c>
      <c r="FN142" s="25">
        <v>2.8</v>
      </c>
      <c r="FO142" s="25">
        <v>2.2000000000000002</v>
      </c>
      <c r="FP142" s="25">
        <v>3.5</v>
      </c>
      <c r="FQ142" s="25">
        <v>2.2000000000000002</v>
      </c>
      <c r="FR142" s="25"/>
      <c r="FS142" s="25">
        <v>2.8</v>
      </c>
      <c r="FT142" s="25">
        <v>2.8</v>
      </c>
      <c r="FU142" s="25">
        <v>2.5</v>
      </c>
      <c r="FV142" s="25">
        <v>2.8</v>
      </c>
      <c r="FW142" s="25">
        <v>2.5</v>
      </c>
      <c r="FX142" s="25">
        <v>2.5</v>
      </c>
      <c r="FY142" s="25">
        <v>2.5</v>
      </c>
      <c r="FZ142" s="25">
        <v>2.8</v>
      </c>
      <c r="GA142" s="25">
        <v>2.2000000000000002</v>
      </c>
      <c r="GB142" s="25">
        <v>2.8</v>
      </c>
      <c r="GC142" s="25">
        <v>2</v>
      </c>
      <c r="GD142" s="25">
        <v>2.8</v>
      </c>
      <c r="GE142" s="25">
        <v>2.2000000000000002</v>
      </c>
      <c r="GG142" s="28">
        <v>560706</v>
      </c>
      <c r="GH142" s="28">
        <v>386426.8</v>
      </c>
      <c r="GI142" s="28">
        <v>1904278.9</v>
      </c>
      <c r="GJ142" s="28">
        <v>136666</v>
      </c>
      <c r="GK142" s="28">
        <v>151055.4</v>
      </c>
      <c r="GL142" s="28">
        <v>125939.4</v>
      </c>
      <c r="GM142" s="28">
        <v>48865.4</v>
      </c>
      <c r="GN142" s="28">
        <v>448639.5</v>
      </c>
      <c r="GO142" s="28">
        <v>568018.30000000005</v>
      </c>
      <c r="GP142" s="28">
        <v>50075.9</v>
      </c>
      <c r="GQ142" s="28">
        <v>296729</v>
      </c>
      <c r="GR142" s="28">
        <v>3095.5</v>
      </c>
      <c r="GS142" s="28">
        <v>35263.800000000003</v>
      </c>
      <c r="GU142" s="26">
        <v>25.21</v>
      </c>
      <c r="GV142" s="26">
        <v>19.399999999999999</v>
      </c>
      <c r="GW142" s="26">
        <v>59.19</v>
      </c>
      <c r="GX142" s="26">
        <v>41.39</v>
      </c>
      <c r="GY142" s="26">
        <v>56.02</v>
      </c>
      <c r="GZ142" s="26">
        <v>54.81</v>
      </c>
      <c r="HA142" s="26">
        <v>25.58</v>
      </c>
      <c r="HB142" s="26">
        <v>34.549999999999997</v>
      </c>
      <c r="HC142" s="26">
        <v>17.55</v>
      </c>
      <c r="HD142" s="26">
        <v>8.66</v>
      </c>
      <c r="HE142" s="26">
        <v>12.39</v>
      </c>
      <c r="HF142" s="26">
        <v>9.02</v>
      </c>
      <c r="HG142" s="26">
        <v>2</v>
      </c>
      <c r="HI142" s="27">
        <f t="shared" si="74"/>
        <v>2.1040497294651326E-2</v>
      </c>
      <c r="HJ142" s="27">
        <f t="shared" si="71"/>
        <v>9.6629985489502575E-3</v>
      </c>
      <c r="HK142" s="27">
        <f t="shared" si="71"/>
        <v>1.4174558903294908E-2</v>
      </c>
      <c r="HL142" s="27">
        <f t="shared" si="71"/>
        <v>1.9311315753031789E-2</v>
      </c>
      <c r="HM142" s="27">
        <f t="shared" si="71"/>
        <v>2.453444487276478E-2</v>
      </c>
      <c r="HN142" s="27">
        <f t="shared" si="71"/>
        <v>3.8561072285405722E-2</v>
      </c>
      <c r="HO142" s="27">
        <f t="shared" si="71"/>
        <v>3.4333115257647276E-2</v>
      </c>
      <c r="HP142" s="27">
        <f t="shared" si="71"/>
        <v>1.2107656061816211E-2</v>
      </c>
      <c r="HQ142" s="27">
        <f t="shared" si="71"/>
        <v>1.0256198258470092E-2</v>
      </c>
      <c r="HR142" s="27">
        <f t="shared" si="71"/>
        <v>1.9768884441846019E-2</v>
      </c>
      <c r="HS142" s="27">
        <f t="shared" si="64"/>
        <v>8.6372757286720375E-3</v>
      </c>
      <c r="HT142" s="27">
        <f t="shared" si="64"/>
        <v>0.1394768704487068</v>
      </c>
      <c r="HU142" s="27">
        <f t="shared" si="64"/>
        <v>9.7825659277792666E-3</v>
      </c>
      <c r="HW142" s="27">
        <f t="shared" si="77"/>
        <v>4.5011935862447582E-2</v>
      </c>
      <c r="HX142" s="27">
        <f t="shared" si="78"/>
        <v>1.8258235758241512E-2</v>
      </c>
      <c r="HY142" s="27">
        <f t="shared" si="79"/>
        <v>2.3650251530147555E-2</v>
      </c>
      <c r="HZ142" s="27">
        <f t="shared" si="80"/>
        <v>2.8225419104631264E-2</v>
      </c>
      <c r="IA142" s="27">
        <f t="shared" si="81"/>
        <v>3.6092621852324272E-2</v>
      </c>
      <c r="IB142" s="27">
        <f t="shared" si="82"/>
        <v>4.9608819495174462E-2</v>
      </c>
      <c r="IC142" s="27">
        <f t="shared" si="83"/>
        <v>4.4330918420674159E-2</v>
      </c>
      <c r="ID142" s="27">
        <f t="shared" si="84"/>
        <v>2.0078126047309824E-2</v>
      </c>
      <c r="IE142" s="27">
        <f t="shared" si="85"/>
        <v>1.4350472603251353E-2</v>
      </c>
      <c r="IF142" s="27">
        <f t="shared" si="86"/>
        <v>2.6647863161075175E-2</v>
      </c>
      <c r="IG142" s="27">
        <f t="shared" si="87"/>
        <v>1.0404462342758335E-2</v>
      </c>
      <c r="IH142" s="27"/>
      <c r="II142" s="27"/>
      <c r="IK142" s="27">
        <f t="shared" si="67"/>
        <v>2.8430669669361874E-3</v>
      </c>
      <c r="IL142" s="27">
        <f t="shared" si="67"/>
        <v>3.9444486253409792E-3</v>
      </c>
      <c r="IM142" s="27">
        <f t="shared" si="67"/>
        <v>1.443859023537658E-2</v>
      </c>
      <c r="IN142" s="27">
        <f t="shared" si="67"/>
        <v>0.24406708190172458</v>
      </c>
      <c r="IO142" s="27">
        <f t="shared" si="67"/>
        <v>7.0415963035890497E-2</v>
      </c>
      <c r="IP142" s="27">
        <f t="shared" si="67"/>
        <v>4.4678376013943385E-3</v>
      </c>
      <c r="IQ142" s="27">
        <f t="shared" si="67"/>
        <v>3.0345564875752212E-2</v>
      </c>
      <c r="IR142" s="27">
        <f t="shared" si="66"/>
        <v>5.5009564968089217E-3</v>
      </c>
      <c r="IS142" s="27">
        <f t="shared" si="66"/>
        <v>6.0373161776202788E-3</v>
      </c>
      <c r="IT142" s="27">
        <f t="shared" si="66"/>
        <v>1.5542855469016202E-2</v>
      </c>
      <c r="IU142" s="27">
        <f t="shared" si="66"/>
        <v>6.5865395077938468E-2</v>
      </c>
      <c r="IV142" s="27">
        <f t="shared" si="66"/>
        <v>0.1161951139358393</v>
      </c>
      <c r="IW142" s="27">
        <f t="shared" si="66"/>
        <v>1.5421231670824981E-2</v>
      </c>
    </row>
    <row r="143" spans="1:257">
      <c r="A143" s="21">
        <v>141</v>
      </c>
      <c r="B143" s="19" t="s">
        <v>173</v>
      </c>
      <c r="C143" s="19">
        <v>9</v>
      </c>
      <c r="D143" s="19">
        <v>1</v>
      </c>
      <c r="E143" s="19">
        <v>5</v>
      </c>
      <c r="G143" s="23">
        <v>41219</v>
      </c>
      <c r="H143" s="24">
        <v>8.9930555555555555E-2</v>
      </c>
      <c r="J143" s="25">
        <v>32.601999999999997</v>
      </c>
      <c r="K143" s="25">
        <v>-35.095999999999997</v>
      </c>
      <c r="L143" s="25">
        <v>10.502000000000001</v>
      </c>
      <c r="M143" s="26"/>
      <c r="O143" s="26">
        <v>42.34395662</v>
      </c>
      <c r="P143" s="26">
        <v>8.76142602</v>
      </c>
      <c r="Q143" s="26">
        <v>0.80754915999999988</v>
      </c>
      <c r="R143" s="26">
        <v>2.7769640000000002E-2</v>
      </c>
      <c r="S143" s="26">
        <v>0.23243538</v>
      </c>
      <c r="T143" s="26">
        <v>33.401399500000004</v>
      </c>
      <c r="U143" s="26">
        <v>1.1336999399999999</v>
      </c>
      <c r="V143" s="26">
        <v>6.2798684900000001</v>
      </c>
      <c r="W143" s="26">
        <v>2.1029975999999997</v>
      </c>
      <c r="X143" s="26">
        <v>1.81301965</v>
      </c>
      <c r="Y143" s="26">
        <v>4.0956740000000005E-2</v>
      </c>
      <c r="Z143" s="26">
        <v>0.58599999999999997</v>
      </c>
      <c r="AA143" s="26">
        <v>0.47099999999999997</v>
      </c>
      <c r="AB143" s="26">
        <f t="shared" si="88"/>
        <v>98.002078740000002</v>
      </c>
      <c r="AC143" s="26">
        <f t="shared" si="89"/>
        <v>0.24674836828364491</v>
      </c>
      <c r="AD143" s="26">
        <f t="shared" si="75"/>
        <v>0.10627697076709576</v>
      </c>
      <c r="AE143" s="26">
        <f t="shared" si="76"/>
        <v>97.649053400949256</v>
      </c>
      <c r="AG143" s="25">
        <v>73.561999999999998</v>
      </c>
      <c r="AH143" s="25">
        <v>19.963999999999999</v>
      </c>
      <c r="AI143" s="25">
        <v>0.77569999999999995</v>
      </c>
      <c r="AJ143" s="25">
        <v>4.48E-2</v>
      </c>
      <c r="AK143" s="25">
        <v>0.27560000000000001</v>
      </c>
      <c r="AL143" s="25">
        <v>44.701999999999998</v>
      </c>
      <c r="AM143" s="25">
        <v>3.3408000000000002</v>
      </c>
      <c r="AN143" s="25">
        <v>8.2919999999999998</v>
      </c>
      <c r="AO143" s="25">
        <v>8.8330000000000002</v>
      </c>
      <c r="AP143" s="25">
        <v>11.196</v>
      </c>
      <c r="AQ143" s="25">
        <v>0.28349999999999997</v>
      </c>
      <c r="AR143" s="25">
        <v>7.0991</v>
      </c>
      <c r="AS143" s="25">
        <v>24.289400000000001</v>
      </c>
      <c r="AU143" s="26">
        <v>39.671300000000002</v>
      </c>
      <c r="AV143" s="26">
        <v>7.3167999999999997</v>
      </c>
      <c r="AW143" s="26">
        <v>0.76600000000000001</v>
      </c>
      <c r="AX143" s="26">
        <v>2.7099999999999999E-2</v>
      </c>
      <c r="AY143" s="26">
        <v>0.2271</v>
      </c>
      <c r="AZ143" s="26">
        <v>31.519400000000001</v>
      </c>
      <c r="BA143" s="26">
        <v>1.1034999999999999</v>
      </c>
      <c r="BB143" s="26">
        <v>4.7504999999999997</v>
      </c>
      <c r="BC143" s="26">
        <v>2.169</v>
      </c>
      <c r="BD143" s="26">
        <v>1.3066</v>
      </c>
      <c r="BE143" s="26">
        <v>4.2299999999999997E-2</v>
      </c>
      <c r="BF143" s="26">
        <v>0.64029999999999998</v>
      </c>
      <c r="BG143" s="26">
        <v>0.48580000000000001</v>
      </c>
      <c r="BI143" s="27">
        <f t="shared" ref="BI143:BQ190" si="92">O143/AU143</f>
        <v>1.067370028710932</v>
      </c>
      <c r="BJ143" s="27">
        <f t="shared" si="92"/>
        <v>1.1974395938115023</v>
      </c>
      <c r="BK143" s="27">
        <f t="shared" si="92"/>
        <v>1.0542417232375978</v>
      </c>
      <c r="BL143" s="27">
        <f t="shared" si="91"/>
        <v>1.024709963099631</v>
      </c>
      <c r="BM143" s="27">
        <f t="shared" si="91"/>
        <v>1.0234935270805812</v>
      </c>
      <c r="BN143" s="27">
        <f t="shared" si="91"/>
        <v>1.0597092425617241</v>
      </c>
      <c r="BO143" s="27">
        <f t="shared" si="68"/>
        <v>1.0273674127775261</v>
      </c>
      <c r="BP143" s="27">
        <f t="shared" si="68"/>
        <v>1.3219384254289024</v>
      </c>
      <c r="BQ143" s="27">
        <f t="shared" si="68"/>
        <v>0.96957012448132762</v>
      </c>
      <c r="BR143" s="27">
        <f t="shared" si="68"/>
        <v>1.3875858334608908</v>
      </c>
      <c r="BS143" s="27">
        <f t="shared" si="68"/>
        <v>0.96824444444444469</v>
      </c>
      <c r="BT143" s="27">
        <f t="shared" si="68"/>
        <v>0.91519600187412153</v>
      </c>
      <c r="BU143" s="27">
        <f t="shared" si="90"/>
        <v>0.96953478797859194</v>
      </c>
      <c r="BW143" s="19">
        <v>412466.8</v>
      </c>
      <c r="BX143" s="19">
        <v>77144.800000000003</v>
      </c>
      <c r="BY143" s="19">
        <v>14770.9</v>
      </c>
      <c r="BZ143" s="19">
        <v>79.7</v>
      </c>
      <c r="CA143" s="19">
        <v>418.3</v>
      </c>
      <c r="CB143" s="19">
        <v>56298.1</v>
      </c>
      <c r="CC143" s="19">
        <v>1633.5</v>
      </c>
      <c r="CD143" s="19">
        <v>37201.199999999997</v>
      </c>
      <c r="CE143" s="19">
        <v>50172.6</v>
      </c>
      <c r="CF143" s="19">
        <v>5607.6</v>
      </c>
      <c r="CG143" s="19">
        <v>840</v>
      </c>
      <c r="CH143" s="19">
        <v>219.1</v>
      </c>
      <c r="CI143" s="19">
        <v>8565.7000000000007</v>
      </c>
      <c r="CK143" s="19">
        <f t="shared" si="72"/>
        <v>415715.7</v>
      </c>
      <c r="CL143" s="19">
        <f t="shared" si="69"/>
        <v>78432.396078431382</v>
      </c>
      <c r="CM143" s="19">
        <f t="shared" si="69"/>
        <v>21106.912765957448</v>
      </c>
      <c r="CN143" s="19">
        <f t="shared" si="69"/>
        <v>383.5</v>
      </c>
      <c r="CO143" s="19">
        <f t="shared" si="69"/>
        <v>615.47021276595751</v>
      </c>
      <c r="CP143" s="19">
        <f t="shared" si="69"/>
        <v>56656.42456140351</v>
      </c>
      <c r="CQ143" s="19">
        <f t="shared" si="69"/>
        <v>1860.95</v>
      </c>
      <c r="CR143" s="19">
        <f t="shared" si="69"/>
        <v>37905.049999999996</v>
      </c>
      <c r="CS143" s="19">
        <f t="shared" si="69"/>
        <v>54264.6</v>
      </c>
      <c r="CT143" s="19">
        <f t="shared" si="69"/>
        <v>5949.6</v>
      </c>
      <c r="CU143" s="19">
        <f t="shared" si="69"/>
        <v>2575.3238095238094</v>
      </c>
      <c r="CV143" s="19">
        <f t="shared" si="69"/>
        <v>345.28888888888889</v>
      </c>
      <c r="CW143" s="19">
        <f t="shared" si="69"/>
        <v>9589.9500000000007</v>
      </c>
      <c r="CY143" s="19">
        <v>3857.9</v>
      </c>
      <c r="CZ143" s="19">
        <v>1404.4</v>
      </c>
      <c r="DA143" s="19">
        <v>6769.6</v>
      </c>
      <c r="DB143" s="19">
        <v>332</v>
      </c>
      <c r="DC143" s="19">
        <v>215.8</v>
      </c>
      <c r="DD143" s="19">
        <v>345.3</v>
      </c>
      <c r="DE143" s="19">
        <v>242.4</v>
      </c>
      <c r="DF143" s="19">
        <v>813.4</v>
      </c>
      <c r="DG143" s="19">
        <v>4478.8</v>
      </c>
      <c r="DH143" s="19">
        <v>388.5</v>
      </c>
      <c r="DI143" s="19">
        <v>1832.7</v>
      </c>
      <c r="DJ143" s="19">
        <v>142.80000000000001</v>
      </c>
      <c r="DK143" s="19">
        <v>1089</v>
      </c>
      <c r="DM143" s="19">
        <v>2436.9</v>
      </c>
      <c r="DN143" s="19">
        <v>1145.4000000000001</v>
      </c>
      <c r="DO143" s="19">
        <v>5843.3</v>
      </c>
      <c r="DP143" s="19">
        <v>275.60000000000002</v>
      </c>
      <c r="DQ143" s="19">
        <v>176</v>
      </c>
      <c r="DR143" s="19">
        <v>368.5</v>
      </c>
      <c r="DS143" s="19">
        <v>212.5</v>
      </c>
      <c r="DT143" s="19">
        <v>594.29999999999995</v>
      </c>
      <c r="DU143" s="19">
        <v>3705.2</v>
      </c>
      <c r="DV143" s="19">
        <v>295.5</v>
      </c>
      <c r="DW143" s="19">
        <v>1646.8</v>
      </c>
      <c r="DX143" s="19">
        <v>112.9</v>
      </c>
      <c r="DY143" s="19">
        <v>959.5</v>
      </c>
      <c r="EA143" s="19">
        <f t="shared" si="73"/>
        <v>3248.9</v>
      </c>
      <c r="EB143" s="19">
        <f t="shared" si="70"/>
        <v>1287.5960784313727</v>
      </c>
      <c r="EC143" s="19">
        <f t="shared" si="70"/>
        <v>6336.0127659574473</v>
      </c>
      <c r="ED143" s="19">
        <f t="shared" si="70"/>
        <v>303.8</v>
      </c>
      <c r="EE143" s="19">
        <f t="shared" si="70"/>
        <v>197.17021276595744</v>
      </c>
      <c r="EF143" s="19">
        <f t="shared" si="70"/>
        <v>358.32456140350877</v>
      </c>
      <c r="EG143" s="19">
        <f t="shared" si="70"/>
        <v>227.45</v>
      </c>
      <c r="EH143" s="19">
        <f t="shared" si="70"/>
        <v>703.84999999999991</v>
      </c>
      <c r="EI143" s="19">
        <f t="shared" si="70"/>
        <v>4092</v>
      </c>
      <c r="EJ143" s="19">
        <f t="shared" si="70"/>
        <v>342</v>
      </c>
      <c r="EK143" s="19">
        <f t="shared" si="70"/>
        <v>1735.3238095238096</v>
      </c>
      <c r="EL143" s="19">
        <f t="shared" si="70"/>
        <v>126.1888888888889</v>
      </c>
      <c r="EM143" s="19">
        <f t="shared" si="70"/>
        <v>1024.25</v>
      </c>
      <c r="EO143" s="26">
        <v>30.12</v>
      </c>
      <c r="EQ143" s="19">
        <v>10</v>
      </c>
      <c r="ER143" s="19">
        <v>30</v>
      </c>
      <c r="ES143" s="19">
        <v>20</v>
      </c>
      <c r="ET143" s="19">
        <v>50</v>
      </c>
      <c r="EU143" s="19">
        <v>30</v>
      </c>
      <c r="EV143" s="19">
        <v>30</v>
      </c>
      <c r="EW143" s="19">
        <v>30</v>
      </c>
      <c r="EX143" s="19">
        <v>30</v>
      </c>
      <c r="EY143" s="19">
        <v>20</v>
      </c>
      <c r="EZ143" s="19">
        <v>30</v>
      </c>
      <c r="FA143" s="19">
        <v>20</v>
      </c>
      <c r="FB143" s="19">
        <v>30</v>
      </c>
      <c r="FC143" s="19">
        <v>20</v>
      </c>
      <c r="FE143" s="25">
        <v>2.1</v>
      </c>
      <c r="FF143" s="25">
        <v>2.2999999999999998</v>
      </c>
      <c r="FG143" s="25">
        <v>2.2000000000000002</v>
      </c>
      <c r="FH143" s="25">
        <v>2.8</v>
      </c>
      <c r="FI143" s="25">
        <v>2.2000000000000002</v>
      </c>
      <c r="FJ143" s="25">
        <v>3.2</v>
      </c>
      <c r="FK143" s="25">
        <v>2.5</v>
      </c>
      <c r="FL143" s="25">
        <v>2.8</v>
      </c>
      <c r="FM143" s="25">
        <v>2.2000000000000002</v>
      </c>
      <c r="FN143" s="25">
        <v>2.8</v>
      </c>
      <c r="FO143" s="25">
        <v>2.2000000000000002</v>
      </c>
      <c r="FP143" s="25">
        <v>3.5</v>
      </c>
      <c r="FQ143" s="25">
        <v>2.2000000000000002</v>
      </c>
      <c r="FR143" s="25"/>
      <c r="FS143" s="25">
        <v>2.8</v>
      </c>
      <c r="FT143" s="25">
        <v>2.8</v>
      </c>
      <c r="FU143" s="25">
        <v>2.5</v>
      </c>
      <c r="FV143" s="25">
        <v>2.8</v>
      </c>
      <c r="FW143" s="25">
        <v>2.5</v>
      </c>
      <c r="FX143" s="25">
        <v>2.5</v>
      </c>
      <c r="FY143" s="25">
        <v>2.5</v>
      </c>
      <c r="FZ143" s="25">
        <v>2.8</v>
      </c>
      <c r="GA143" s="25">
        <v>2.2000000000000002</v>
      </c>
      <c r="GB143" s="25">
        <v>2.8</v>
      </c>
      <c r="GC143" s="25">
        <v>2</v>
      </c>
      <c r="GD143" s="25">
        <v>2.8</v>
      </c>
      <c r="GE143" s="25">
        <v>2.2000000000000002</v>
      </c>
      <c r="GG143" s="28">
        <v>560706</v>
      </c>
      <c r="GH143" s="28">
        <v>386426.8</v>
      </c>
      <c r="GI143" s="28">
        <v>1904278.9</v>
      </c>
      <c r="GJ143" s="28">
        <v>136666</v>
      </c>
      <c r="GK143" s="28">
        <v>151055.4</v>
      </c>
      <c r="GL143" s="28">
        <v>125939.4</v>
      </c>
      <c r="GM143" s="28">
        <v>48865.4</v>
      </c>
      <c r="GN143" s="28">
        <v>448639.5</v>
      </c>
      <c r="GO143" s="28">
        <v>568018.30000000005</v>
      </c>
      <c r="GP143" s="28">
        <v>50075.9</v>
      </c>
      <c r="GQ143" s="28">
        <v>296729</v>
      </c>
      <c r="GR143" s="28">
        <v>3095.5</v>
      </c>
      <c r="GS143" s="28">
        <v>35263.800000000003</v>
      </c>
      <c r="GU143" s="26">
        <v>25.21</v>
      </c>
      <c r="GV143" s="26">
        <v>19.399999999999999</v>
      </c>
      <c r="GW143" s="26">
        <v>59.19</v>
      </c>
      <c r="GX143" s="26">
        <v>41.39</v>
      </c>
      <c r="GY143" s="26">
        <v>56.02</v>
      </c>
      <c r="GZ143" s="26">
        <v>54.81</v>
      </c>
      <c r="HA143" s="26">
        <v>25.58</v>
      </c>
      <c r="HB143" s="26">
        <v>34.549999999999997</v>
      </c>
      <c r="HC143" s="26">
        <v>17.55</v>
      </c>
      <c r="HD143" s="26">
        <v>8.66</v>
      </c>
      <c r="HE143" s="26">
        <v>12.39</v>
      </c>
      <c r="HF143" s="26">
        <v>9.02</v>
      </c>
      <c r="HG143" s="26">
        <v>2</v>
      </c>
      <c r="HI143" s="27">
        <f t="shared" si="74"/>
        <v>2.114606617386983E-2</v>
      </c>
      <c r="HJ143" s="27">
        <f t="shared" si="71"/>
        <v>9.6277780436323079E-3</v>
      </c>
      <c r="HK143" s="27">
        <f t="shared" si="71"/>
        <v>1.4258038317112937E-2</v>
      </c>
      <c r="HL143" s="27">
        <f t="shared" si="71"/>
        <v>1.8700514406484566E-2</v>
      </c>
      <c r="HM143" s="27">
        <f t="shared" si="71"/>
        <v>2.3788154121132655E-2</v>
      </c>
      <c r="HN143" s="27">
        <f t="shared" si="71"/>
        <v>3.8964699812877195E-2</v>
      </c>
      <c r="HO143" s="27">
        <f t="shared" si="71"/>
        <v>3.6200617624203665E-2</v>
      </c>
      <c r="HP143" s="27">
        <f t="shared" si="71"/>
        <v>1.20545213168689E-2</v>
      </c>
      <c r="HQ143" s="27">
        <f t="shared" si="71"/>
        <v>1.0475037866901024E-2</v>
      </c>
      <c r="HR143" s="27">
        <f t="shared" si="71"/>
        <v>1.9806611369097251E-2</v>
      </c>
      <c r="HS143" s="27">
        <f t="shared" si="71"/>
        <v>9.2061990553169194E-3</v>
      </c>
      <c r="HT143" s="27">
        <f t="shared" si="71"/>
        <v>0.13370527543339913</v>
      </c>
      <c r="HU143" s="27">
        <f t="shared" si="71"/>
        <v>9.6196891802476335E-3</v>
      </c>
      <c r="HW143" s="27">
        <f t="shared" si="77"/>
        <v>4.5237779365759727E-2</v>
      </c>
      <c r="HX143" s="27">
        <f t="shared" si="78"/>
        <v>1.8191686613443246E-2</v>
      </c>
      <c r="HY143" s="27">
        <f t="shared" si="79"/>
        <v>2.3789536932102937E-2</v>
      </c>
      <c r="HZ143" s="27">
        <f t="shared" si="80"/>
        <v>2.7332671856517842E-2</v>
      </c>
      <c r="IA143" s="27">
        <f t="shared" si="81"/>
        <v>3.4994753527598253E-2</v>
      </c>
      <c r="IB143" s="27">
        <f t="shared" si="82"/>
        <v>5.012808630926651E-2</v>
      </c>
      <c r="IC143" s="27">
        <f t="shared" si="83"/>
        <v>4.6742237476371767E-2</v>
      </c>
      <c r="ID143" s="27">
        <f t="shared" si="84"/>
        <v>1.9990012699763696E-2</v>
      </c>
      <c r="IE143" s="27">
        <f t="shared" si="85"/>
        <v>1.4656672983367914E-2</v>
      </c>
      <c r="IF143" s="27">
        <f t="shared" si="86"/>
        <v>2.669871792720202E-2</v>
      </c>
      <c r="IG143" s="27">
        <f t="shared" si="87"/>
        <v>1.108978738203476E-2</v>
      </c>
      <c r="IH143" s="27"/>
      <c r="II143" s="27"/>
      <c r="IK143" s="27">
        <f t="shared" si="67"/>
        <v>2.859382030039576E-3</v>
      </c>
      <c r="IL143" s="27">
        <f t="shared" si="67"/>
        <v>3.8502493398294159E-3</v>
      </c>
      <c r="IM143" s="27">
        <f t="shared" si="67"/>
        <v>1.4449930691496304E-2</v>
      </c>
      <c r="IN143" s="27">
        <f t="shared" si="67"/>
        <v>0.26804170057336113</v>
      </c>
      <c r="IO143" s="27">
        <f t="shared" si="67"/>
        <v>7.1692419234954063E-2</v>
      </c>
      <c r="IP143" s="27">
        <f t="shared" si="67"/>
        <v>4.4618170587613342E-3</v>
      </c>
      <c r="IQ143" s="27">
        <f t="shared" si="67"/>
        <v>2.9430632270845889E-2</v>
      </c>
      <c r="IR143" s="27">
        <f t="shared" si="66"/>
        <v>5.5564659061941466E-3</v>
      </c>
      <c r="IS143" s="27">
        <f t="shared" si="66"/>
        <v>6.2034873592899118E-3</v>
      </c>
      <c r="IT143" s="27">
        <f t="shared" si="66"/>
        <v>1.4880427686513998E-2</v>
      </c>
      <c r="IU143" s="27">
        <f t="shared" si="66"/>
        <v>0.10070464281943867</v>
      </c>
      <c r="IV143" s="27">
        <f t="shared" si="66"/>
        <v>0.10425577601911511</v>
      </c>
      <c r="IW143" s="27">
        <f t="shared" si="66"/>
        <v>1.5496666681211437E-2</v>
      </c>
    </row>
    <row r="144" spans="1:257">
      <c r="A144" s="21">
        <v>142</v>
      </c>
      <c r="B144" s="19" t="s">
        <v>173</v>
      </c>
      <c r="C144" s="19">
        <v>9</v>
      </c>
      <c r="D144" s="19">
        <v>1</v>
      </c>
      <c r="E144" s="19">
        <v>6</v>
      </c>
      <c r="G144" s="23">
        <v>41219</v>
      </c>
      <c r="H144" s="24">
        <v>9.2939814814814822E-2</v>
      </c>
      <c r="J144" s="25">
        <v>32.6</v>
      </c>
      <c r="K144" s="25">
        <v>-35.085000000000001</v>
      </c>
      <c r="L144" s="25">
        <v>10.502000000000001</v>
      </c>
      <c r="M144" s="26"/>
      <c r="O144" s="26">
        <v>42.68839036</v>
      </c>
      <c r="P144" s="26">
        <v>8.9012460600000001</v>
      </c>
      <c r="Q144" s="26">
        <v>0.84759291999999997</v>
      </c>
      <c r="R144" s="26">
        <v>1.7538720000000001E-2</v>
      </c>
      <c r="S144" s="26">
        <v>0.24126203999999998</v>
      </c>
      <c r="T144" s="26">
        <v>32.947265000000002</v>
      </c>
      <c r="U144" s="26">
        <v>1.0549349099999998</v>
      </c>
      <c r="V144" s="26">
        <v>6.2483613599999996</v>
      </c>
      <c r="W144" s="26">
        <v>2.2918895999999997</v>
      </c>
      <c r="X144" s="26">
        <v>1.76449273</v>
      </c>
      <c r="Y144" s="26">
        <v>4.697979E-2</v>
      </c>
      <c r="Z144" s="26">
        <v>0.56800000000000006</v>
      </c>
      <c r="AA144" s="26">
        <v>0.47600000000000003</v>
      </c>
      <c r="AB144" s="26">
        <f t="shared" si="88"/>
        <v>98.09395348999999</v>
      </c>
      <c r="AC144" s="26">
        <f t="shared" si="89"/>
        <v>0.23916906686878897</v>
      </c>
      <c r="AD144" s="26">
        <f t="shared" si="75"/>
        <v>0.10740517640156601</v>
      </c>
      <c r="AE144" s="26">
        <f t="shared" si="76"/>
        <v>97.747379246729636</v>
      </c>
      <c r="AG144" s="25">
        <v>74.228999999999999</v>
      </c>
      <c r="AH144" s="25">
        <v>20.329999999999998</v>
      </c>
      <c r="AI144" s="25">
        <v>0.8125</v>
      </c>
      <c r="AJ144" s="25">
        <v>2.8299999999999999E-2</v>
      </c>
      <c r="AK144" s="25">
        <v>0.28620000000000001</v>
      </c>
      <c r="AL144" s="25">
        <v>44.061</v>
      </c>
      <c r="AM144" s="25">
        <v>3.1072000000000002</v>
      </c>
      <c r="AN144" s="25">
        <v>8.2739999999999991</v>
      </c>
      <c r="AO144" s="25">
        <v>9.6170000000000009</v>
      </c>
      <c r="AP144" s="25">
        <v>10.932</v>
      </c>
      <c r="AQ144" s="25">
        <v>0.32379999999999998</v>
      </c>
      <c r="AR144" s="25">
        <v>6.8533999999999997</v>
      </c>
      <c r="AS144" s="25">
        <v>24.5319</v>
      </c>
      <c r="AU144" s="26">
        <v>40.030999999999999</v>
      </c>
      <c r="AV144" s="26">
        <v>7.4509999999999996</v>
      </c>
      <c r="AW144" s="26">
        <v>0.80230000000000001</v>
      </c>
      <c r="AX144" s="26">
        <v>1.7100000000000001E-2</v>
      </c>
      <c r="AY144" s="26">
        <v>0.2359</v>
      </c>
      <c r="AZ144" s="26">
        <v>31.067399999999999</v>
      </c>
      <c r="BA144" s="26">
        <v>1.0263</v>
      </c>
      <c r="BB144" s="26">
        <v>4.7401999999999997</v>
      </c>
      <c r="BC144" s="26">
        <v>2.3616000000000001</v>
      </c>
      <c r="BD144" s="26">
        <v>1.2758</v>
      </c>
      <c r="BE144" s="26">
        <v>4.8300000000000003E-2</v>
      </c>
      <c r="BF144" s="26">
        <v>0.61819999999999997</v>
      </c>
      <c r="BG144" s="26">
        <v>0.49059999999999998</v>
      </c>
      <c r="BI144" s="27">
        <f t="shared" si="92"/>
        <v>1.0663833119332518</v>
      </c>
      <c r="BJ144" s="27">
        <f t="shared" si="92"/>
        <v>1.1946377747953296</v>
      </c>
      <c r="BK144" s="27">
        <f t="shared" si="92"/>
        <v>1.0564538451950642</v>
      </c>
      <c r="BL144" s="27">
        <f t="shared" si="91"/>
        <v>1.0256561403508773</v>
      </c>
      <c r="BM144" s="27">
        <f t="shared" si="91"/>
        <v>1.0227301398897837</v>
      </c>
      <c r="BN144" s="27">
        <f t="shared" si="91"/>
        <v>1.0605092476357856</v>
      </c>
      <c r="BO144" s="27">
        <f t="shared" si="68"/>
        <v>1.0279011107863196</v>
      </c>
      <c r="BP144" s="27">
        <f t="shared" si="68"/>
        <v>1.3181640774650858</v>
      </c>
      <c r="BQ144" s="27">
        <f t="shared" si="68"/>
        <v>0.97048170731707295</v>
      </c>
      <c r="BR144" s="27">
        <f t="shared" si="68"/>
        <v>1.3830480717980873</v>
      </c>
      <c r="BS144" s="27">
        <f t="shared" si="68"/>
        <v>0.97266645962732912</v>
      </c>
      <c r="BT144" s="27">
        <f t="shared" si="68"/>
        <v>0.91879650598511819</v>
      </c>
      <c r="BU144" s="27">
        <f t="shared" si="90"/>
        <v>0.97024052181002862</v>
      </c>
      <c r="BW144" s="19">
        <v>416206</v>
      </c>
      <c r="BX144" s="19">
        <v>78561.5</v>
      </c>
      <c r="BY144" s="19">
        <v>15471.8</v>
      </c>
      <c r="BZ144" s="19">
        <v>56.5</v>
      </c>
      <c r="CA144" s="19">
        <v>435.2</v>
      </c>
      <c r="CB144" s="19">
        <v>55491.7</v>
      </c>
      <c r="CC144" s="19">
        <v>1518.3</v>
      </c>
      <c r="CD144" s="19">
        <v>37122.9</v>
      </c>
      <c r="CE144" s="19">
        <v>54624.6</v>
      </c>
      <c r="CF144" s="19">
        <v>5475.1</v>
      </c>
      <c r="CG144" s="19">
        <v>960.1</v>
      </c>
      <c r="CH144" s="19">
        <v>212.6</v>
      </c>
      <c r="CI144" s="19">
        <v>8651.2000000000007</v>
      </c>
      <c r="CK144" s="19">
        <f t="shared" si="72"/>
        <v>419406.78571428574</v>
      </c>
      <c r="CL144" s="19">
        <f t="shared" si="69"/>
        <v>79797.870588235295</v>
      </c>
      <c r="CM144" s="19">
        <f t="shared" si="69"/>
        <v>21778.493617021275</v>
      </c>
      <c r="CN144" s="19">
        <f t="shared" si="69"/>
        <v>373.75</v>
      </c>
      <c r="CO144" s="19">
        <f t="shared" si="69"/>
        <v>647.10425531914893</v>
      </c>
      <c r="CP144" s="19">
        <f t="shared" si="69"/>
        <v>55849.052631578947</v>
      </c>
      <c r="CQ144" s="19">
        <f t="shared" si="69"/>
        <v>1732.6</v>
      </c>
      <c r="CR144" s="19">
        <f t="shared" si="69"/>
        <v>37784.050000000003</v>
      </c>
      <c r="CS144" s="19">
        <f t="shared" si="69"/>
        <v>58591.35</v>
      </c>
      <c r="CT144" s="19">
        <f t="shared" si="69"/>
        <v>5817.3</v>
      </c>
      <c r="CU144" s="19">
        <f t="shared" si="69"/>
        <v>2726.8952380952383</v>
      </c>
      <c r="CV144" s="19">
        <f t="shared" si="69"/>
        <v>334.81111111111113</v>
      </c>
      <c r="CW144" s="19">
        <f t="shared" si="69"/>
        <v>9745.85</v>
      </c>
      <c r="CY144" s="19">
        <v>3847.2</v>
      </c>
      <c r="CZ144" s="19">
        <v>1378.7</v>
      </c>
      <c r="DA144" s="19">
        <v>6614.6</v>
      </c>
      <c r="DB144" s="19">
        <v>335.5</v>
      </c>
      <c r="DC144" s="19">
        <v>225.9</v>
      </c>
      <c r="DD144" s="19">
        <v>355.5</v>
      </c>
      <c r="DE144" s="19">
        <v>255.8</v>
      </c>
      <c r="DF144" s="19">
        <v>744.2</v>
      </c>
      <c r="DG144" s="19">
        <v>4119.6000000000004</v>
      </c>
      <c r="DH144" s="19">
        <v>385.4</v>
      </c>
      <c r="DI144" s="19">
        <v>1853.8</v>
      </c>
      <c r="DJ144" s="19">
        <v>129.6</v>
      </c>
      <c r="DK144" s="19">
        <v>1199.3</v>
      </c>
      <c r="DM144" s="19">
        <v>2338.9</v>
      </c>
      <c r="DN144" s="19">
        <v>1063.0999999999999</v>
      </c>
      <c r="DO144" s="19">
        <v>5956.8</v>
      </c>
      <c r="DP144" s="19">
        <v>299</v>
      </c>
      <c r="DQ144" s="19">
        <v>196</v>
      </c>
      <c r="DR144" s="19">
        <v>358.8</v>
      </c>
      <c r="DS144" s="19">
        <v>172.8</v>
      </c>
      <c r="DT144" s="19">
        <v>578.1</v>
      </c>
      <c r="DU144" s="19">
        <v>3813.9</v>
      </c>
      <c r="DV144" s="19">
        <v>299</v>
      </c>
      <c r="DW144" s="19">
        <v>1687.7</v>
      </c>
      <c r="DX144" s="19">
        <v>116.3</v>
      </c>
      <c r="DY144" s="19">
        <v>990</v>
      </c>
      <c r="EA144" s="19">
        <f t="shared" si="73"/>
        <v>3200.7857142857142</v>
      </c>
      <c r="EB144" s="19">
        <f t="shared" si="70"/>
        <v>1236.3705882352942</v>
      </c>
      <c r="EC144" s="19">
        <f t="shared" si="70"/>
        <v>6306.6936170212766</v>
      </c>
      <c r="ED144" s="19">
        <f t="shared" si="70"/>
        <v>317.25</v>
      </c>
      <c r="EE144" s="19">
        <f t="shared" si="70"/>
        <v>211.90425531914894</v>
      </c>
      <c r="EF144" s="19">
        <f t="shared" si="70"/>
        <v>357.35263157894735</v>
      </c>
      <c r="EG144" s="19">
        <f t="shared" si="70"/>
        <v>214.3</v>
      </c>
      <c r="EH144" s="19">
        <f t="shared" si="70"/>
        <v>661.15000000000009</v>
      </c>
      <c r="EI144" s="19">
        <f t="shared" si="70"/>
        <v>3966.75</v>
      </c>
      <c r="EJ144" s="19">
        <f t="shared" si="70"/>
        <v>342.2</v>
      </c>
      <c r="EK144" s="19">
        <f t="shared" si="70"/>
        <v>1766.7952380952381</v>
      </c>
      <c r="EL144" s="19">
        <f t="shared" si="70"/>
        <v>122.21111111111111</v>
      </c>
      <c r="EM144" s="19">
        <f t="shared" si="70"/>
        <v>1094.6500000000001</v>
      </c>
      <c r="EO144" s="26">
        <v>30.1</v>
      </c>
      <c r="EQ144" s="19">
        <v>10</v>
      </c>
      <c r="ER144" s="19">
        <v>30</v>
      </c>
      <c r="ES144" s="19">
        <v>20</v>
      </c>
      <c r="ET144" s="19">
        <v>50</v>
      </c>
      <c r="EU144" s="19">
        <v>30</v>
      </c>
      <c r="EV144" s="19">
        <v>30</v>
      </c>
      <c r="EW144" s="19">
        <v>30</v>
      </c>
      <c r="EX144" s="19">
        <v>30</v>
      </c>
      <c r="EY144" s="19">
        <v>20</v>
      </c>
      <c r="EZ144" s="19">
        <v>30</v>
      </c>
      <c r="FA144" s="19">
        <v>20</v>
      </c>
      <c r="FB144" s="19">
        <v>30</v>
      </c>
      <c r="FC144" s="19">
        <v>20</v>
      </c>
      <c r="FE144" s="25">
        <v>2.1</v>
      </c>
      <c r="FF144" s="25">
        <v>2.2999999999999998</v>
      </c>
      <c r="FG144" s="25">
        <v>2.2000000000000002</v>
      </c>
      <c r="FH144" s="25">
        <v>2.8</v>
      </c>
      <c r="FI144" s="25">
        <v>2.2000000000000002</v>
      </c>
      <c r="FJ144" s="25">
        <v>3.2</v>
      </c>
      <c r="FK144" s="25">
        <v>2.5</v>
      </c>
      <c r="FL144" s="25">
        <v>2.8</v>
      </c>
      <c r="FM144" s="25">
        <v>2.2000000000000002</v>
      </c>
      <c r="FN144" s="25">
        <v>2.8</v>
      </c>
      <c r="FO144" s="25">
        <v>2.2000000000000002</v>
      </c>
      <c r="FP144" s="25">
        <v>3.5</v>
      </c>
      <c r="FQ144" s="25">
        <v>2.2000000000000002</v>
      </c>
      <c r="FR144" s="25"/>
      <c r="FS144" s="25">
        <v>2.8</v>
      </c>
      <c r="FT144" s="25">
        <v>2.8</v>
      </c>
      <c r="FU144" s="25">
        <v>2.5</v>
      </c>
      <c r="FV144" s="25">
        <v>2.8</v>
      </c>
      <c r="FW144" s="25">
        <v>2.5</v>
      </c>
      <c r="FX144" s="25">
        <v>2.5</v>
      </c>
      <c r="FY144" s="25">
        <v>2.5</v>
      </c>
      <c r="FZ144" s="25">
        <v>2.8</v>
      </c>
      <c r="GA144" s="25">
        <v>2.2000000000000002</v>
      </c>
      <c r="GB144" s="25">
        <v>2.8</v>
      </c>
      <c r="GC144" s="25">
        <v>2</v>
      </c>
      <c r="GD144" s="25">
        <v>2.8</v>
      </c>
      <c r="GE144" s="25">
        <v>2.2000000000000002</v>
      </c>
      <c r="GG144" s="28">
        <v>560706</v>
      </c>
      <c r="GH144" s="28">
        <v>386426.8</v>
      </c>
      <c r="GI144" s="28">
        <v>1904278.9</v>
      </c>
      <c r="GJ144" s="28">
        <v>136666</v>
      </c>
      <c r="GK144" s="28">
        <v>151055.4</v>
      </c>
      <c r="GL144" s="28">
        <v>125939.4</v>
      </c>
      <c r="GM144" s="28">
        <v>48865.4</v>
      </c>
      <c r="GN144" s="28">
        <v>448639.5</v>
      </c>
      <c r="GO144" s="28">
        <v>568018.30000000005</v>
      </c>
      <c r="GP144" s="28">
        <v>50075.9</v>
      </c>
      <c r="GQ144" s="28">
        <v>296729</v>
      </c>
      <c r="GR144" s="28">
        <v>3095.5</v>
      </c>
      <c r="GS144" s="28">
        <v>35263.800000000003</v>
      </c>
      <c r="GU144" s="26">
        <v>25.21</v>
      </c>
      <c r="GV144" s="26">
        <v>19.399999999999999</v>
      </c>
      <c r="GW144" s="26">
        <v>59.19</v>
      </c>
      <c r="GX144" s="26">
        <v>41.39</v>
      </c>
      <c r="GY144" s="26">
        <v>56.02</v>
      </c>
      <c r="GZ144" s="26">
        <v>54.81</v>
      </c>
      <c r="HA144" s="26">
        <v>25.58</v>
      </c>
      <c r="HB144" s="26">
        <v>34.549999999999997</v>
      </c>
      <c r="HC144" s="26">
        <v>17.55</v>
      </c>
      <c r="HD144" s="26">
        <v>8.66</v>
      </c>
      <c r="HE144" s="26">
        <v>12.39</v>
      </c>
      <c r="HF144" s="26">
        <v>9.02</v>
      </c>
      <c r="HG144" s="26">
        <v>2</v>
      </c>
      <c r="HI144" s="27">
        <f t="shared" si="74"/>
        <v>2.0976464292703095E-2</v>
      </c>
      <c r="HJ144" s="27">
        <f t="shared" si="71"/>
        <v>9.4153711519000104E-3</v>
      </c>
      <c r="HK144" s="27">
        <f t="shared" si="71"/>
        <v>1.425959485075066E-2</v>
      </c>
      <c r="HL144" s="27">
        <f t="shared" si="71"/>
        <v>1.9133990115336445E-2</v>
      </c>
      <c r="HM144" s="27">
        <f t="shared" si="71"/>
        <v>2.465074904666761E-2</v>
      </c>
      <c r="HN144" s="27">
        <f t="shared" si="71"/>
        <v>3.895413022560338E-2</v>
      </c>
      <c r="HO144" s="27">
        <f t="shared" si="71"/>
        <v>3.516850283556236E-2</v>
      </c>
      <c r="HP144" s="27">
        <f t="shared" si="71"/>
        <v>1.1653661373027311E-2</v>
      </c>
      <c r="HQ144" s="27">
        <f t="shared" si="71"/>
        <v>1.0326605087906397E-2</v>
      </c>
      <c r="HR144" s="27">
        <f t="shared" si="71"/>
        <v>1.9754169870688947E-2</v>
      </c>
      <c r="HS144" s="27">
        <f t="shared" si="71"/>
        <v>9.3348290862299461E-3</v>
      </c>
      <c r="HT144" s="27">
        <f t="shared" si="71"/>
        <v>0.1321425818244909</v>
      </c>
      <c r="HU144" s="27">
        <f t="shared" si="71"/>
        <v>9.9553364593424204E-3</v>
      </c>
      <c r="HW144" s="27">
        <f t="shared" si="77"/>
        <v>4.4874950061379731E-2</v>
      </c>
      <c r="HX144" s="27">
        <f t="shared" si="78"/>
        <v>1.7790343791515069E-2</v>
      </c>
      <c r="HY144" s="27">
        <f t="shared" si="79"/>
        <v>2.3792134008477475E-2</v>
      </c>
      <c r="HZ144" s="27">
        <f t="shared" si="80"/>
        <v>2.7966239952575748E-2</v>
      </c>
      <c r="IA144" s="27">
        <f t="shared" si="81"/>
        <v>3.6263716922552723E-2</v>
      </c>
      <c r="IB144" s="27">
        <f t="shared" si="82"/>
        <v>5.0114488535238748E-2</v>
      </c>
      <c r="IC144" s="27">
        <f t="shared" si="83"/>
        <v>4.5409570861278115E-2</v>
      </c>
      <c r="ID144" s="27">
        <f t="shared" si="84"/>
        <v>1.9325266654891191E-2</v>
      </c>
      <c r="IE144" s="27">
        <f t="shared" si="85"/>
        <v>1.444898583899863E-2</v>
      </c>
      <c r="IF144" s="27">
        <f t="shared" si="86"/>
        <v>2.6628028360592578E-2</v>
      </c>
      <c r="IG144" s="27">
        <f t="shared" si="87"/>
        <v>1.1244735117272591E-2</v>
      </c>
      <c r="IH144" s="27"/>
      <c r="II144" s="27"/>
      <c r="IK144" s="27">
        <f t="shared" si="67"/>
        <v>2.8469317268292127E-3</v>
      </c>
      <c r="IL144" s="27">
        <f t="shared" si="67"/>
        <v>3.8131214910105439E-3</v>
      </c>
      <c r="IM144" s="27">
        <f t="shared" si="67"/>
        <v>1.3960455009467066E-2</v>
      </c>
      <c r="IN144" s="27">
        <f t="shared" ref="IN144:IS190" si="93">SQRT((CN144/ET144+ED144/ET144)/($EO144/1000))/BZ144</f>
        <v>0.37924715009278553</v>
      </c>
      <c r="IO144" s="27">
        <f t="shared" si="93"/>
        <v>7.0870577463455653E-2</v>
      </c>
      <c r="IP144" s="27">
        <f t="shared" si="93"/>
        <v>4.4959451095375408E-3</v>
      </c>
      <c r="IQ144" s="27">
        <f t="shared" si="93"/>
        <v>3.0582314867257935E-2</v>
      </c>
      <c r="IR144" s="27">
        <f t="shared" si="66"/>
        <v>5.5582143564109699E-3</v>
      </c>
      <c r="IS144" s="27">
        <f t="shared" si="66"/>
        <v>5.9014028159143864E-3</v>
      </c>
      <c r="IT144" s="27">
        <f t="shared" si="66"/>
        <v>1.5084704216168867E-2</v>
      </c>
      <c r="IU144" s="27">
        <f t="shared" si="66"/>
        <v>8.9988468815629746E-2</v>
      </c>
      <c r="IV144" s="27">
        <f t="shared" si="66"/>
        <v>0.10581848111192105</v>
      </c>
      <c r="IW144" s="27">
        <f t="shared" si="66"/>
        <v>1.551136648651141E-2</v>
      </c>
    </row>
    <row r="145" spans="1:257">
      <c r="A145" s="21">
        <v>143</v>
      </c>
      <c r="B145" s="19" t="s">
        <v>173</v>
      </c>
      <c r="C145" s="19">
        <v>9</v>
      </c>
      <c r="D145" s="19">
        <v>1</v>
      </c>
      <c r="E145" s="19">
        <v>7</v>
      </c>
      <c r="G145" s="23">
        <v>41219</v>
      </c>
      <c r="H145" s="24">
        <v>9.5972222222222223E-2</v>
      </c>
      <c r="J145" s="25">
        <v>32.598999999999997</v>
      </c>
      <c r="K145" s="25">
        <v>-35.073999999999998</v>
      </c>
      <c r="L145" s="25">
        <v>10.502000000000001</v>
      </c>
      <c r="M145" s="26"/>
      <c r="O145" s="26">
        <v>42.5407759</v>
      </c>
      <c r="P145" s="26">
        <v>8.8502306399999995</v>
      </c>
      <c r="Q145" s="26">
        <v>0.8425874499999999</v>
      </c>
      <c r="R145" s="26">
        <v>3.6539000000000002E-2</v>
      </c>
      <c r="S145" s="26">
        <v>0.21036873</v>
      </c>
      <c r="T145" s="26">
        <v>33.292047000000004</v>
      </c>
      <c r="U145" s="26">
        <v>1.0652647499999999</v>
      </c>
      <c r="V145" s="26">
        <v>6.27655195</v>
      </c>
      <c r="W145" s="26">
        <v>2.3002847999999996</v>
      </c>
      <c r="X145" s="26">
        <v>1.7779724299999999</v>
      </c>
      <c r="Y145" s="26">
        <v>4.8184400000000002E-2</v>
      </c>
      <c r="Z145" s="26">
        <v>0.60799999999999998</v>
      </c>
      <c r="AA145" s="26">
        <v>0.47200000000000003</v>
      </c>
      <c r="AB145" s="26">
        <f t="shared" si="88"/>
        <v>98.320807049999999</v>
      </c>
      <c r="AC145" s="26">
        <f t="shared" si="89"/>
        <v>0.25601195890180223</v>
      </c>
      <c r="AD145" s="26">
        <f t="shared" si="75"/>
        <v>0.10650261189398982</v>
      </c>
      <c r="AE145" s="26">
        <f t="shared" si="76"/>
        <v>97.958292479204204</v>
      </c>
      <c r="AG145" s="25">
        <v>73.936000000000007</v>
      </c>
      <c r="AH145" s="25">
        <v>20.192</v>
      </c>
      <c r="AI145" s="25">
        <v>0.81</v>
      </c>
      <c r="AJ145" s="25">
        <v>5.8999999999999997E-2</v>
      </c>
      <c r="AK145" s="25">
        <v>0.25119999999999998</v>
      </c>
      <c r="AL145" s="25">
        <v>44.552</v>
      </c>
      <c r="AM145" s="25">
        <v>3.1389999999999998</v>
      </c>
      <c r="AN145" s="25">
        <v>8.2989999999999995</v>
      </c>
      <c r="AO145" s="25">
        <v>9.6590000000000007</v>
      </c>
      <c r="AP145" s="25">
        <v>10.994</v>
      </c>
      <c r="AQ145" s="25">
        <v>0.3362</v>
      </c>
      <c r="AR145" s="25">
        <v>7.3662000000000001</v>
      </c>
      <c r="AS145" s="25">
        <v>24.315000000000001</v>
      </c>
      <c r="AU145" s="26">
        <v>39.872999999999998</v>
      </c>
      <c r="AV145" s="26">
        <v>7.4004000000000003</v>
      </c>
      <c r="AW145" s="26">
        <v>0.79990000000000006</v>
      </c>
      <c r="AX145" s="26">
        <v>3.5700000000000003E-2</v>
      </c>
      <c r="AY145" s="26">
        <v>0.20699999999999999</v>
      </c>
      <c r="AZ145" s="26">
        <v>31.413599999999999</v>
      </c>
      <c r="BA145" s="26">
        <v>1.0367999999999999</v>
      </c>
      <c r="BB145" s="26">
        <v>4.7545000000000002</v>
      </c>
      <c r="BC145" s="26">
        <v>2.3719000000000001</v>
      </c>
      <c r="BD145" s="26">
        <v>1.2829999999999999</v>
      </c>
      <c r="BE145" s="26">
        <v>5.0200000000000002E-2</v>
      </c>
      <c r="BF145" s="26">
        <v>0.66439999999999999</v>
      </c>
      <c r="BG145" s="26">
        <v>0.48630000000000001</v>
      </c>
      <c r="BI145" s="27">
        <f t="shared" si="92"/>
        <v>1.0669068266746922</v>
      </c>
      <c r="BJ145" s="27">
        <f t="shared" si="92"/>
        <v>1.195912469596238</v>
      </c>
      <c r="BK145" s="27">
        <f t="shared" si="92"/>
        <v>1.0533659832479059</v>
      </c>
      <c r="BL145" s="27">
        <f t="shared" si="91"/>
        <v>1.0235014005602241</v>
      </c>
      <c r="BM145" s="27">
        <f t="shared" si="91"/>
        <v>1.0162740579710146</v>
      </c>
      <c r="BN145" s="27">
        <f t="shared" si="91"/>
        <v>1.0597972534189015</v>
      </c>
      <c r="BO145" s="27">
        <f t="shared" si="68"/>
        <v>1.0274544270833332</v>
      </c>
      <c r="BP145" s="27">
        <f t="shared" si="68"/>
        <v>1.3201287096434955</v>
      </c>
      <c r="BQ145" s="27">
        <f t="shared" si="68"/>
        <v>0.9698068215354777</v>
      </c>
      <c r="BR145" s="27">
        <f t="shared" si="68"/>
        <v>1.3857930085736556</v>
      </c>
      <c r="BS145" s="27">
        <f t="shared" si="68"/>
        <v>0.95984860557768925</v>
      </c>
      <c r="BT145" s="27">
        <f t="shared" si="68"/>
        <v>0.91511137868753767</v>
      </c>
      <c r="BU145" s="27">
        <f t="shared" si="90"/>
        <v>0.97059428336417852</v>
      </c>
      <c r="BW145" s="19">
        <v>414564.8</v>
      </c>
      <c r="BX145" s="19">
        <v>78029.899999999994</v>
      </c>
      <c r="BY145" s="19">
        <v>15425.3</v>
      </c>
      <c r="BZ145" s="19">
        <v>96.3</v>
      </c>
      <c r="CA145" s="19">
        <v>382.1</v>
      </c>
      <c r="CB145" s="19">
        <v>56106.3</v>
      </c>
      <c r="CC145" s="19">
        <v>1534.9</v>
      </c>
      <c r="CD145" s="19">
        <v>37229.199999999997</v>
      </c>
      <c r="CE145" s="19">
        <v>54863.8</v>
      </c>
      <c r="CF145" s="19">
        <v>5505</v>
      </c>
      <c r="CG145" s="19">
        <v>996.7</v>
      </c>
      <c r="CH145" s="19">
        <v>229.2</v>
      </c>
      <c r="CI145" s="19">
        <v>8574.7999999999993</v>
      </c>
      <c r="CK145" s="19">
        <f t="shared" si="72"/>
        <v>417935.44285714283</v>
      </c>
      <c r="CL145" s="19">
        <f t="shared" si="69"/>
        <v>79335.611764705871</v>
      </c>
      <c r="CM145" s="19">
        <f t="shared" si="69"/>
        <v>21780.438297872341</v>
      </c>
      <c r="CN145" s="19">
        <f t="shared" si="69"/>
        <v>393.65000000000003</v>
      </c>
      <c r="CO145" s="19">
        <f t="shared" si="69"/>
        <v>592.03829787234042</v>
      </c>
      <c r="CP145" s="19">
        <f t="shared" si="69"/>
        <v>56445.419298245615</v>
      </c>
      <c r="CQ145" s="19">
        <f t="shared" si="69"/>
        <v>1744.2</v>
      </c>
      <c r="CR145" s="19">
        <f t="shared" si="69"/>
        <v>37928.5</v>
      </c>
      <c r="CS145" s="19">
        <f t="shared" si="69"/>
        <v>58641.25</v>
      </c>
      <c r="CT145" s="19">
        <f t="shared" si="69"/>
        <v>5902.05</v>
      </c>
      <c r="CU145" s="19">
        <f t="shared" si="69"/>
        <v>2831.3952380952378</v>
      </c>
      <c r="CV145" s="19">
        <f t="shared" si="69"/>
        <v>331.82222222222219</v>
      </c>
      <c r="CW145" s="19">
        <f t="shared" si="69"/>
        <v>9616.3499999999985</v>
      </c>
      <c r="CY145" s="19">
        <v>3960.1</v>
      </c>
      <c r="CZ145" s="19">
        <v>1505</v>
      </c>
      <c r="DA145" s="19">
        <v>6544.9</v>
      </c>
      <c r="DB145" s="19">
        <v>318.89999999999998</v>
      </c>
      <c r="DC145" s="19">
        <v>219.3</v>
      </c>
      <c r="DD145" s="19">
        <v>352.2</v>
      </c>
      <c r="DE145" s="19">
        <v>225.9</v>
      </c>
      <c r="DF145" s="19">
        <v>857.1</v>
      </c>
      <c r="DG145" s="19">
        <v>3920.3</v>
      </c>
      <c r="DH145" s="19">
        <v>428.6</v>
      </c>
      <c r="DI145" s="19">
        <v>1963.5</v>
      </c>
      <c r="DJ145" s="19">
        <v>122.9</v>
      </c>
      <c r="DK145" s="19">
        <v>1119.5999999999999</v>
      </c>
      <c r="DM145" s="19">
        <v>2584.6999999999998</v>
      </c>
      <c r="DN145" s="19">
        <v>1063.0999999999999</v>
      </c>
      <c r="DO145" s="19">
        <v>6139.5</v>
      </c>
      <c r="DP145" s="19">
        <v>275.8</v>
      </c>
      <c r="DQ145" s="19">
        <v>199.3</v>
      </c>
      <c r="DR145" s="19">
        <v>328.9</v>
      </c>
      <c r="DS145" s="19">
        <v>192.7</v>
      </c>
      <c r="DT145" s="19">
        <v>541.5</v>
      </c>
      <c r="DU145" s="19">
        <v>3634.6</v>
      </c>
      <c r="DV145" s="19">
        <v>365.5</v>
      </c>
      <c r="DW145" s="19">
        <v>1717.6</v>
      </c>
      <c r="DX145" s="19">
        <v>86.4</v>
      </c>
      <c r="DY145" s="19">
        <v>963.5</v>
      </c>
      <c r="EA145" s="19">
        <f t="shared" si="73"/>
        <v>3370.6428571428569</v>
      </c>
      <c r="EB145" s="19">
        <f t="shared" si="70"/>
        <v>1305.7117647058824</v>
      </c>
      <c r="EC145" s="19">
        <f t="shared" si="70"/>
        <v>6355.1382978723404</v>
      </c>
      <c r="ED145" s="19">
        <f t="shared" si="70"/>
        <v>297.35000000000002</v>
      </c>
      <c r="EE145" s="19">
        <f t="shared" si="70"/>
        <v>209.93829787234043</v>
      </c>
      <c r="EF145" s="19">
        <f t="shared" si="70"/>
        <v>339.119298245614</v>
      </c>
      <c r="EG145" s="19">
        <f t="shared" si="70"/>
        <v>209.3</v>
      </c>
      <c r="EH145" s="19">
        <f t="shared" si="70"/>
        <v>699.3</v>
      </c>
      <c r="EI145" s="19">
        <f t="shared" si="70"/>
        <v>3777.45</v>
      </c>
      <c r="EJ145" s="19">
        <f t="shared" si="70"/>
        <v>397.05</v>
      </c>
      <c r="EK145" s="19">
        <f t="shared" si="70"/>
        <v>1834.695238095238</v>
      </c>
      <c r="EL145" s="19">
        <f t="shared" si="70"/>
        <v>102.62222222222223</v>
      </c>
      <c r="EM145" s="19">
        <f t="shared" si="70"/>
        <v>1041.55</v>
      </c>
      <c r="EO145" s="26">
        <v>30.1</v>
      </c>
      <c r="EQ145" s="19">
        <v>10</v>
      </c>
      <c r="ER145" s="19">
        <v>30</v>
      </c>
      <c r="ES145" s="19">
        <v>20</v>
      </c>
      <c r="ET145" s="19">
        <v>50</v>
      </c>
      <c r="EU145" s="19">
        <v>30</v>
      </c>
      <c r="EV145" s="19">
        <v>30</v>
      </c>
      <c r="EW145" s="19">
        <v>30</v>
      </c>
      <c r="EX145" s="19">
        <v>30</v>
      </c>
      <c r="EY145" s="19">
        <v>20</v>
      </c>
      <c r="EZ145" s="19">
        <v>30</v>
      </c>
      <c r="FA145" s="19">
        <v>20</v>
      </c>
      <c r="FB145" s="19">
        <v>30</v>
      </c>
      <c r="FC145" s="19">
        <v>20</v>
      </c>
      <c r="FE145" s="25">
        <v>2.1</v>
      </c>
      <c r="FF145" s="25">
        <v>2.2999999999999998</v>
      </c>
      <c r="FG145" s="25">
        <v>2.2000000000000002</v>
      </c>
      <c r="FH145" s="25">
        <v>2.8</v>
      </c>
      <c r="FI145" s="25">
        <v>2.2000000000000002</v>
      </c>
      <c r="FJ145" s="25">
        <v>3.2</v>
      </c>
      <c r="FK145" s="25">
        <v>2.5</v>
      </c>
      <c r="FL145" s="25">
        <v>2.8</v>
      </c>
      <c r="FM145" s="25">
        <v>2.2000000000000002</v>
      </c>
      <c r="FN145" s="25">
        <v>2.8</v>
      </c>
      <c r="FO145" s="25">
        <v>2.2000000000000002</v>
      </c>
      <c r="FP145" s="25">
        <v>3.5</v>
      </c>
      <c r="FQ145" s="25">
        <v>2.2000000000000002</v>
      </c>
      <c r="FR145" s="25"/>
      <c r="FS145" s="25">
        <v>2.8</v>
      </c>
      <c r="FT145" s="25">
        <v>2.8</v>
      </c>
      <c r="FU145" s="25">
        <v>2.5</v>
      </c>
      <c r="FV145" s="25">
        <v>2.8</v>
      </c>
      <c r="FW145" s="25">
        <v>2.5</v>
      </c>
      <c r="FX145" s="25">
        <v>2.5</v>
      </c>
      <c r="FY145" s="25">
        <v>2.5</v>
      </c>
      <c r="FZ145" s="25">
        <v>2.8</v>
      </c>
      <c r="GA145" s="25">
        <v>2.2000000000000002</v>
      </c>
      <c r="GB145" s="25">
        <v>2.8</v>
      </c>
      <c r="GC145" s="25">
        <v>2</v>
      </c>
      <c r="GD145" s="25">
        <v>2.8</v>
      </c>
      <c r="GE145" s="25">
        <v>2.2000000000000002</v>
      </c>
      <c r="GG145" s="28">
        <v>560706</v>
      </c>
      <c r="GH145" s="28">
        <v>386426.8</v>
      </c>
      <c r="GI145" s="28">
        <v>1904278.9</v>
      </c>
      <c r="GJ145" s="28">
        <v>136666</v>
      </c>
      <c r="GK145" s="28">
        <v>151055.4</v>
      </c>
      <c r="GL145" s="28">
        <v>125939.4</v>
      </c>
      <c r="GM145" s="28">
        <v>48865.4</v>
      </c>
      <c r="GN145" s="28">
        <v>448639.5</v>
      </c>
      <c r="GO145" s="28">
        <v>568018.30000000005</v>
      </c>
      <c r="GP145" s="28">
        <v>50075.9</v>
      </c>
      <c r="GQ145" s="28">
        <v>296729</v>
      </c>
      <c r="GR145" s="28">
        <v>3095.5</v>
      </c>
      <c r="GS145" s="28">
        <v>35263.800000000003</v>
      </c>
      <c r="GU145" s="26">
        <v>25.21</v>
      </c>
      <c r="GV145" s="26">
        <v>19.399999999999999</v>
      </c>
      <c r="GW145" s="26">
        <v>59.19</v>
      </c>
      <c r="GX145" s="26">
        <v>41.39</v>
      </c>
      <c r="GY145" s="26">
        <v>56.02</v>
      </c>
      <c r="GZ145" s="26">
        <v>54.81</v>
      </c>
      <c r="HA145" s="26">
        <v>25.58</v>
      </c>
      <c r="HB145" s="26">
        <v>34.549999999999997</v>
      </c>
      <c r="HC145" s="26">
        <v>17.55</v>
      </c>
      <c r="HD145" s="26">
        <v>8.66</v>
      </c>
      <c r="HE145" s="26">
        <v>12.39</v>
      </c>
      <c r="HF145" s="26">
        <v>9.02</v>
      </c>
      <c r="HG145" s="26">
        <v>2</v>
      </c>
      <c r="HI145" s="27">
        <f t="shared" si="74"/>
        <v>2.1536419904366045E-2</v>
      </c>
      <c r="HJ145" s="27">
        <f t="shared" si="71"/>
        <v>9.6861217045976257E-3</v>
      </c>
      <c r="HK145" s="27">
        <f t="shared" si="71"/>
        <v>1.4272418901619077E-2</v>
      </c>
      <c r="HL145" s="27">
        <f t="shared" si="71"/>
        <v>1.8485251265493271E-2</v>
      </c>
      <c r="HM145" s="27">
        <f t="shared" si="71"/>
        <v>2.4381246322540098E-2</v>
      </c>
      <c r="HN145" s="27">
        <f t="shared" si="71"/>
        <v>3.7921857475064429E-2</v>
      </c>
      <c r="HO145" s="27">
        <f t="shared" si="71"/>
        <v>3.4740706112268836E-2</v>
      </c>
      <c r="HP145" s="27">
        <f t="shared" si="71"/>
        <v>1.2003031927785226E-2</v>
      </c>
      <c r="HQ145" s="27">
        <f t="shared" si="71"/>
        <v>1.0070183789001179E-2</v>
      </c>
      <c r="HR145" s="27">
        <f t="shared" si="71"/>
        <v>2.1320749718156035E-2</v>
      </c>
      <c r="HS145" s="27">
        <f t="shared" si="71"/>
        <v>9.3871557898290124E-3</v>
      </c>
      <c r="HT145" s="27">
        <f t="shared" si="71"/>
        <v>0.12060429365761623</v>
      </c>
      <c r="HU145" s="27">
        <f t="shared" si="71"/>
        <v>9.7144156923627753E-3</v>
      </c>
      <c r="HW145" s="27">
        <f t="shared" si="77"/>
        <v>4.6072863101410282E-2</v>
      </c>
      <c r="HX145" s="27">
        <f t="shared" si="78"/>
        <v>1.8301926960837215E-2</v>
      </c>
      <c r="HY145" s="27">
        <f t="shared" si="79"/>
        <v>2.3813530937351432E-2</v>
      </c>
      <c r="HZ145" s="27">
        <f t="shared" si="80"/>
        <v>2.7018043249644966E-2</v>
      </c>
      <c r="IA145" s="27">
        <f t="shared" si="81"/>
        <v>3.5867251465088741E-2</v>
      </c>
      <c r="IB145" s="27">
        <f t="shared" si="82"/>
        <v>4.8786469641670389E-2</v>
      </c>
      <c r="IC145" s="27">
        <f t="shared" si="83"/>
        <v>4.4857199732161519E-2</v>
      </c>
      <c r="ID145" s="27">
        <f t="shared" si="84"/>
        <v>1.9904627845846241E-2</v>
      </c>
      <c r="IE145" s="27">
        <f t="shared" si="85"/>
        <v>1.409020115757045E-2</v>
      </c>
      <c r="IF145" s="27">
        <f t="shared" si="86"/>
        <v>2.8739730997582789E-2</v>
      </c>
      <c r="IG145" s="27">
        <f t="shared" si="87"/>
        <v>1.1307767864428027E-2</v>
      </c>
      <c r="IH145" s="27"/>
      <c r="II145" s="27"/>
      <c r="IK145" s="27">
        <f t="shared" ref="IK145:IM190" si="94">SQRT((CK145/EQ145+EA145/EQ145)/($EO145/1000))/BW145</f>
        <v>2.8537977705788645E-3</v>
      </c>
      <c r="IL145" s="27">
        <f t="shared" si="94"/>
        <v>3.8297806277639533E-3</v>
      </c>
      <c r="IM145" s="27">
        <f t="shared" si="94"/>
        <v>1.4015094972232326E-2</v>
      </c>
      <c r="IN145" s="27">
        <f t="shared" si="93"/>
        <v>0.22250741412505071</v>
      </c>
      <c r="IO145" s="27">
        <f t="shared" si="93"/>
        <v>7.7993773755071785E-2</v>
      </c>
      <c r="IP145" s="27">
        <f t="shared" si="93"/>
        <v>4.4695062191834559E-3</v>
      </c>
      <c r="IQ145" s="27">
        <f t="shared" si="93"/>
        <v>3.0302799097162526E-2</v>
      </c>
      <c r="IR145" s="27">
        <f t="shared" si="66"/>
        <v>5.5554904827432106E-3</v>
      </c>
      <c r="IS145" s="27">
        <f t="shared" si="66"/>
        <v>5.8691232467672884E-3</v>
      </c>
      <c r="IT145" s="27">
        <f t="shared" si="66"/>
        <v>1.5171832976879514E-2</v>
      </c>
      <c r="IU145" s="27">
        <f t="shared" si="66"/>
        <v>8.8331147815849179E-2</v>
      </c>
      <c r="IV145" s="27">
        <f t="shared" si="66"/>
        <v>9.5699272327414792E-2</v>
      </c>
      <c r="IW145" s="27">
        <f t="shared" si="66"/>
        <v>1.5517207784342037E-2</v>
      </c>
    </row>
    <row r="146" spans="1:257">
      <c r="A146" s="21">
        <v>144</v>
      </c>
      <c r="B146" s="19" t="s">
        <v>173</v>
      </c>
      <c r="C146" s="19">
        <v>9</v>
      </c>
      <c r="D146" s="19">
        <v>1</v>
      </c>
      <c r="E146" s="19">
        <v>8</v>
      </c>
      <c r="G146" s="23">
        <v>41219</v>
      </c>
      <c r="H146" s="24">
        <v>9.9016203703703717E-2</v>
      </c>
      <c r="J146" s="25">
        <v>32.597000000000001</v>
      </c>
      <c r="K146" s="25">
        <v>-35.064</v>
      </c>
      <c r="L146" s="25">
        <v>10.502000000000001</v>
      </c>
      <c r="M146" s="26"/>
      <c r="O146" s="26">
        <v>42.303309159999998</v>
      </c>
      <c r="P146" s="26">
        <v>8.8880198400000001</v>
      </c>
      <c r="Q146" s="26">
        <v>0.84091895999999999</v>
      </c>
      <c r="R146" s="26">
        <v>2.9231200000000002E-2</v>
      </c>
      <c r="S146" s="26">
        <v>0.26038646999999998</v>
      </c>
      <c r="T146" s="26">
        <v>33.082347499999997</v>
      </c>
      <c r="U146" s="26">
        <v>1.02394539</v>
      </c>
      <c r="V146" s="26">
        <v>6.2467030900000005</v>
      </c>
      <c r="W146" s="26">
        <v>2.4192167999999996</v>
      </c>
      <c r="X146" s="26">
        <v>1.7537089700000001</v>
      </c>
      <c r="Y146" s="26">
        <v>5.7821280000000003E-2</v>
      </c>
      <c r="Z146" s="26">
        <v>0.48</v>
      </c>
      <c r="AA146" s="26">
        <v>0.46699999999999997</v>
      </c>
      <c r="AB146" s="26">
        <f t="shared" si="88"/>
        <v>97.852608659999987</v>
      </c>
      <c r="AC146" s="26">
        <f t="shared" si="89"/>
        <v>0.20211470439615967</v>
      </c>
      <c r="AD146" s="26">
        <f t="shared" si="75"/>
        <v>0.10537440625951958</v>
      </c>
      <c r="AE146" s="26">
        <f t="shared" si="76"/>
        <v>97.545119549344307</v>
      </c>
      <c r="AG146" s="25">
        <v>73.528999999999996</v>
      </c>
      <c r="AH146" s="25">
        <v>20.288</v>
      </c>
      <c r="AI146" s="25">
        <v>0.80769999999999997</v>
      </c>
      <c r="AJ146" s="25">
        <v>4.6699999999999998E-2</v>
      </c>
      <c r="AK146" s="25">
        <v>0.31040000000000001</v>
      </c>
      <c r="AL146" s="25">
        <v>44.243000000000002</v>
      </c>
      <c r="AM146" s="25">
        <v>3.0173000000000001</v>
      </c>
      <c r="AN146" s="25">
        <v>8.2639999999999993</v>
      </c>
      <c r="AO146" s="25">
        <v>10.16</v>
      </c>
      <c r="AP146" s="25">
        <v>10.852</v>
      </c>
      <c r="AQ146" s="25">
        <v>0.40289999999999998</v>
      </c>
      <c r="AR146" s="25">
        <v>5.7739000000000003</v>
      </c>
      <c r="AS146" s="25">
        <v>24.084499999999998</v>
      </c>
      <c r="AU146" s="26">
        <v>39.653500000000001</v>
      </c>
      <c r="AV146" s="26">
        <v>7.4356</v>
      </c>
      <c r="AW146" s="26">
        <v>0.79759999999999998</v>
      </c>
      <c r="AX146" s="26">
        <v>2.8199999999999999E-2</v>
      </c>
      <c r="AY146" s="26">
        <v>0.25580000000000003</v>
      </c>
      <c r="AZ146" s="26">
        <v>31.195699999999999</v>
      </c>
      <c r="BA146" s="26">
        <v>0.99660000000000004</v>
      </c>
      <c r="BB146" s="26">
        <v>4.7343999999999999</v>
      </c>
      <c r="BC146" s="26">
        <v>2.4948999999999999</v>
      </c>
      <c r="BD146" s="26">
        <v>1.2664</v>
      </c>
      <c r="BE146" s="26">
        <v>6.0100000000000001E-2</v>
      </c>
      <c r="BF146" s="26">
        <v>0.52080000000000004</v>
      </c>
      <c r="BG146" s="26">
        <v>0.48170000000000002</v>
      </c>
      <c r="BI146" s="27">
        <f t="shared" si="92"/>
        <v>1.0668240927030399</v>
      </c>
      <c r="BJ146" s="27">
        <f t="shared" si="92"/>
        <v>1.1953332400882242</v>
      </c>
      <c r="BK146" s="27">
        <f t="shared" si="92"/>
        <v>1.0543116349047141</v>
      </c>
      <c r="BL146" s="27">
        <f t="shared" si="91"/>
        <v>1.036567375886525</v>
      </c>
      <c r="BM146" s="27">
        <f t="shared" si="91"/>
        <v>1.0179299061767004</v>
      </c>
      <c r="BN146" s="27">
        <f t="shared" si="91"/>
        <v>1.0604778062361158</v>
      </c>
      <c r="BO146" s="27">
        <f t="shared" si="68"/>
        <v>1.0274386815171583</v>
      </c>
      <c r="BP146" s="27">
        <f t="shared" si="68"/>
        <v>1.3194286688915176</v>
      </c>
      <c r="BQ146" s="27">
        <f t="shared" si="68"/>
        <v>0.96966483626598254</v>
      </c>
      <c r="BR146" s="27">
        <f t="shared" si="68"/>
        <v>1.3847986181301328</v>
      </c>
      <c r="BS146" s="27">
        <f t="shared" si="68"/>
        <v>0.96208452579034942</v>
      </c>
      <c r="BT146" s="27">
        <f t="shared" si="68"/>
        <v>0.9216589861751151</v>
      </c>
      <c r="BU146" s="27">
        <f t="shared" si="90"/>
        <v>0.96948308075565692</v>
      </c>
      <c r="BW146" s="19">
        <v>412278</v>
      </c>
      <c r="BX146" s="19">
        <v>78397.100000000006</v>
      </c>
      <c r="BY146" s="19">
        <v>15380.8</v>
      </c>
      <c r="BZ146" s="19">
        <v>83.1</v>
      </c>
      <c r="CA146" s="19">
        <v>472.2</v>
      </c>
      <c r="CB146" s="19">
        <v>55720</v>
      </c>
      <c r="CC146" s="19">
        <v>1473.2</v>
      </c>
      <c r="CD146" s="19">
        <v>37076.800000000003</v>
      </c>
      <c r="CE146" s="19">
        <v>57712</v>
      </c>
      <c r="CF146" s="19">
        <v>5434</v>
      </c>
      <c r="CG146" s="19">
        <v>1197.2</v>
      </c>
      <c r="CH146" s="19">
        <v>179.6</v>
      </c>
      <c r="CI146" s="19">
        <v>8493.5</v>
      </c>
      <c r="CK146" s="19">
        <f t="shared" si="72"/>
        <v>415576.94285714283</v>
      </c>
      <c r="CL146" s="19">
        <f t="shared" si="69"/>
        <v>79638.660784313732</v>
      </c>
      <c r="CM146" s="19">
        <f t="shared" si="69"/>
        <v>21887.572340425533</v>
      </c>
      <c r="CN146" s="19">
        <f t="shared" si="69"/>
        <v>395.70000000000005</v>
      </c>
      <c r="CO146" s="19">
        <f t="shared" si="69"/>
        <v>688.77446808510638</v>
      </c>
      <c r="CP146" s="19">
        <f t="shared" si="69"/>
        <v>56050.966666666667</v>
      </c>
      <c r="CQ146" s="19">
        <f t="shared" si="69"/>
        <v>1712.65</v>
      </c>
      <c r="CR146" s="19">
        <f t="shared" si="69"/>
        <v>37765.200000000004</v>
      </c>
      <c r="CS146" s="19">
        <f t="shared" si="69"/>
        <v>61616.25</v>
      </c>
      <c r="CT146" s="19">
        <f t="shared" si="69"/>
        <v>5773.2</v>
      </c>
      <c r="CU146" s="19">
        <f t="shared" si="69"/>
        <v>2929.971428571429</v>
      </c>
      <c r="CV146" s="19">
        <f t="shared" si="69"/>
        <v>305.2</v>
      </c>
      <c r="CW146" s="19">
        <f t="shared" si="69"/>
        <v>9571</v>
      </c>
      <c r="CY146" s="19">
        <v>3917.5</v>
      </c>
      <c r="CZ146" s="19">
        <v>1496.5</v>
      </c>
      <c r="DA146" s="19">
        <v>6804.1</v>
      </c>
      <c r="DB146" s="19">
        <v>339.2</v>
      </c>
      <c r="DC146" s="19">
        <v>222.8</v>
      </c>
      <c r="DD146" s="19">
        <v>345.9</v>
      </c>
      <c r="DE146" s="19">
        <v>246.1</v>
      </c>
      <c r="DF146" s="19">
        <v>758.2</v>
      </c>
      <c r="DG146" s="19">
        <v>3914.2</v>
      </c>
      <c r="DH146" s="19">
        <v>402.4</v>
      </c>
      <c r="DI146" s="19">
        <v>1692.7</v>
      </c>
      <c r="DJ146" s="19">
        <v>149.6</v>
      </c>
      <c r="DK146" s="19">
        <v>1114.0999999999999</v>
      </c>
      <c r="DM146" s="19">
        <v>2474.1999999999998</v>
      </c>
      <c r="DN146" s="19">
        <v>931.2</v>
      </c>
      <c r="DO146" s="19">
        <v>6168.9</v>
      </c>
      <c r="DP146" s="19">
        <v>286</v>
      </c>
      <c r="DQ146" s="19">
        <v>209.5</v>
      </c>
      <c r="DR146" s="19">
        <v>319.3</v>
      </c>
      <c r="DS146" s="19">
        <v>232.8</v>
      </c>
      <c r="DT146" s="19">
        <v>618.6</v>
      </c>
      <c r="DU146" s="19">
        <v>3894.3</v>
      </c>
      <c r="DV146" s="19">
        <v>276</v>
      </c>
      <c r="DW146" s="19">
        <v>1769.2</v>
      </c>
      <c r="DX146" s="19">
        <v>106.4</v>
      </c>
      <c r="DY146" s="19">
        <v>1040.9000000000001</v>
      </c>
      <c r="EA146" s="19">
        <f t="shared" si="73"/>
        <v>3298.9428571428571</v>
      </c>
      <c r="EB146" s="19">
        <f t="shared" si="70"/>
        <v>1241.5607843137254</v>
      </c>
      <c r="EC146" s="19">
        <f t="shared" si="70"/>
        <v>6506.7723404255321</v>
      </c>
      <c r="ED146" s="19">
        <f t="shared" si="70"/>
        <v>312.60000000000002</v>
      </c>
      <c r="EE146" s="19">
        <f t="shared" si="70"/>
        <v>216.57446808510639</v>
      </c>
      <c r="EF146" s="19">
        <f t="shared" si="70"/>
        <v>330.96666666666664</v>
      </c>
      <c r="EG146" s="19">
        <f t="shared" si="70"/>
        <v>239.45</v>
      </c>
      <c r="EH146" s="19">
        <f t="shared" si="70"/>
        <v>688.40000000000009</v>
      </c>
      <c r="EI146" s="19">
        <f t="shared" si="70"/>
        <v>3904.25</v>
      </c>
      <c r="EJ146" s="19">
        <f t="shared" si="70"/>
        <v>339.2</v>
      </c>
      <c r="EK146" s="19">
        <f t="shared" si="70"/>
        <v>1732.7714285714287</v>
      </c>
      <c r="EL146" s="19">
        <f t="shared" si="70"/>
        <v>125.6</v>
      </c>
      <c r="EM146" s="19">
        <f t="shared" si="70"/>
        <v>1077.5</v>
      </c>
      <c r="EO146" s="26">
        <v>30.07</v>
      </c>
      <c r="EQ146" s="19">
        <v>10</v>
      </c>
      <c r="ER146" s="19">
        <v>30</v>
      </c>
      <c r="ES146" s="19">
        <v>20</v>
      </c>
      <c r="ET146" s="19">
        <v>50</v>
      </c>
      <c r="EU146" s="19">
        <v>30</v>
      </c>
      <c r="EV146" s="19">
        <v>30</v>
      </c>
      <c r="EW146" s="19">
        <v>30</v>
      </c>
      <c r="EX146" s="19">
        <v>30</v>
      </c>
      <c r="EY146" s="19">
        <v>20</v>
      </c>
      <c r="EZ146" s="19">
        <v>30</v>
      </c>
      <c r="FA146" s="19">
        <v>20</v>
      </c>
      <c r="FB146" s="19">
        <v>30</v>
      </c>
      <c r="FC146" s="19">
        <v>20</v>
      </c>
      <c r="FE146" s="25">
        <v>2.1</v>
      </c>
      <c r="FF146" s="25">
        <v>2.2999999999999998</v>
      </c>
      <c r="FG146" s="25">
        <v>2.2000000000000002</v>
      </c>
      <c r="FH146" s="25">
        <v>2.8</v>
      </c>
      <c r="FI146" s="25">
        <v>2.2000000000000002</v>
      </c>
      <c r="FJ146" s="25">
        <v>3.2</v>
      </c>
      <c r="FK146" s="25">
        <v>2.5</v>
      </c>
      <c r="FL146" s="25">
        <v>2.8</v>
      </c>
      <c r="FM146" s="25">
        <v>2.2000000000000002</v>
      </c>
      <c r="FN146" s="25">
        <v>2.8</v>
      </c>
      <c r="FO146" s="25">
        <v>2.2000000000000002</v>
      </c>
      <c r="FP146" s="25">
        <v>3.5</v>
      </c>
      <c r="FQ146" s="25">
        <v>2.2000000000000002</v>
      </c>
      <c r="FR146" s="25"/>
      <c r="FS146" s="25">
        <v>2.8</v>
      </c>
      <c r="FT146" s="25">
        <v>2.8</v>
      </c>
      <c r="FU146" s="25">
        <v>2.5</v>
      </c>
      <c r="FV146" s="25">
        <v>2.8</v>
      </c>
      <c r="FW146" s="25">
        <v>2.5</v>
      </c>
      <c r="FX146" s="25">
        <v>2.5</v>
      </c>
      <c r="FY146" s="25">
        <v>2.5</v>
      </c>
      <c r="FZ146" s="25">
        <v>2.8</v>
      </c>
      <c r="GA146" s="25">
        <v>2.2000000000000002</v>
      </c>
      <c r="GB146" s="25">
        <v>2.8</v>
      </c>
      <c r="GC146" s="25">
        <v>2</v>
      </c>
      <c r="GD146" s="25">
        <v>2.8</v>
      </c>
      <c r="GE146" s="25">
        <v>2.2000000000000002</v>
      </c>
      <c r="GG146" s="28">
        <v>560706</v>
      </c>
      <c r="GH146" s="28">
        <v>386426.8</v>
      </c>
      <c r="GI146" s="28">
        <v>1904278.9</v>
      </c>
      <c r="GJ146" s="28">
        <v>136666</v>
      </c>
      <c r="GK146" s="28">
        <v>151055.4</v>
      </c>
      <c r="GL146" s="28">
        <v>125939.4</v>
      </c>
      <c r="GM146" s="28">
        <v>48865.4</v>
      </c>
      <c r="GN146" s="28">
        <v>448639.5</v>
      </c>
      <c r="GO146" s="28">
        <v>568018.30000000005</v>
      </c>
      <c r="GP146" s="28">
        <v>50075.9</v>
      </c>
      <c r="GQ146" s="28">
        <v>296729</v>
      </c>
      <c r="GR146" s="28">
        <v>3095.5</v>
      </c>
      <c r="GS146" s="28">
        <v>35263.800000000003</v>
      </c>
      <c r="GU146" s="26">
        <v>25.21</v>
      </c>
      <c r="GV146" s="26">
        <v>19.399999999999999</v>
      </c>
      <c r="GW146" s="26">
        <v>59.19</v>
      </c>
      <c r="GX146" s="26">
        <v>41.39</v>
      </c>
      <c r="GY146" s="26">
        <v>56.02</v>
      </c>
      <c r="GZ146" s="26">
        <v>54.81</v>
      </c>
      <c r="HA146" s="26">
        <v>25.58</v>
      </c>
      <c r="HB146" s="26">
        <v>34.549999999999997</v>
      </c>
      <c r="HC146" s="26">
        <v>17.55</v>
      </c>
      <c r="HD146" s="26">
        <v>8.66</v>
      </c>
      <c r="HE146" s="26">
        <v>12.39</v>
      </c>
      <c r="HF146" s="26">
        <v>9.02</v>
      </c>
      <c r="HG146" s="26">
        <v>2</v>
      </c>
      <c r="HI146" s="27">
        <f t="shared" si="74"/>
        <v>2.131510087359556E-2</v>
      </c>
      <c r="HJ146" s="27">
        <f t="shared" si="71"/>
        <v>9.44531383125604E-3</v>
      </c>
      <c r="HK146" s="27">
        <f t="shared" si="71"/>
        <v>1.4461859250843088E-2</v>
      </c>
      <c r="HL146" s="27">
        <f t="shared" si="71"/>
        <v>1.9204875768252042E-2</v>
      </c>
      <c r="HM146" s="27">
        <f t="shared" si="71"/>
        <v>2.4816313248036743E-2</v>
      </c>
      <c r="HN146" s="27">
        <f t="shared" si="71"/>
        <v>3.7506004836777108E-2</v>
      </c>
      <c r="HO146" s="27">
        <f t="shared" si="71"/>
        <v>3.7176741874807913E-2</v>
      </c>
      <c r="HP146" s="27">
        <f t="shared" si="71"/>
        <v>1.190873968499789E-2</v>
      </c>
      <c r="HQ146" s="27">
        <f t="shared" si="71"/>
        <v>1.0241410875482086E-2</v>
      </c>
      <c r="HR146" s="27">
        <f t="shared" si="71"/>
        <v>1.9702102899323955E-2</v>
      </c>
      <c r="HS146" s="27">
        <f t="shared" si="71"/>
        <v>9.14849642535665E-3</v>
      </c>
      <c r="HT146" s="27">
        <f t="shared" si="71"/>
        <v>0.13444656841123354</v>
      </c>
      <c r="HU146" s="27">
        <f t="shared" si="71"/>
        <v>9.8742541294096816E-3</v>
      </c>
      <c r="HW146" s="27">
        <f t="shared" si="77"/>
        <v>4.5599395298882982E-2</v>
      </c>
      <c r="HX146" s="27">
        <f t="shared" si="78"/>
        <v>1.7846920484158289E-2</v>
      </c>
      <c r="HY146" s="27">
        <f t="shared" si="79"/>
        <v>2.4129612160031694E-2</v>
      </c>
      <c r="HZ146" s="27">
        <f t="shared" si="80"/>
        <v>2.8069846422877184E-2</v>
      </c>
      <c r="IA146" s="27">
        <f t="shared" si="81"/>
        <v>3.6507278419186856E-2</v>
      </c>
      <c r="IB146" s="27">
        <f t="shared" si="82"/>
        <v>4.8251475222513752E-2</v>
      </c>
      <c r="IC146" s="27">
        <f t="shared" si="83"/>
        <v>4.8002609108751974E-2</v>
      </c>
      <c r="ID146" s="27">
        <f t="shared" si="84"/>
        <v>1.9748263019632003E-2</v>
      </c>
      <c r="IE146" s="27">
        <f t="shared" si="85"/>
        <v>1.4329782096974534E-2</v>
      </c>
      <c r="IF146" s="27">
        <f t="shared" si="86"/>
        <v>2.6557843645201709E-2</v>
      </c>
      <c r="IG146" s="27">
        <f t="shared" si="87"/>
        <v>1.1020278793984619E-2</v>
      </c>
      <c r="IH146" s="27"/>
      <c r="II146" s="27"/>
      <c r="IK146" s="27">
        <f t="shared" si="94"/>
        <v>2.8627656989923542E-3</v>
      </c>
      <c r="IL146" s="27">
        <f t="shared" si="94"/>
        <v>3.8193884182462496E-3</v>
      </c>
      <c r="IM146" s="27">
        <f t="shared" si="94"/>
        <v>1.4127173800421803E-2</v>
      </c>
      <c r="IN146" s="27">
        <f t="shared" si="93"/>
        <v>0.26118960036579153</v>
      </c>
      <c r="IO146" s="27">
        <f t="shared" si="93"/>
        <v>6.7089518297182141E-2</v>
      </c>
      <c r="IP146" s="27">
        <f t="shared" si="93"/>
        <v>4.4867464999814527E-3</v>
      </c>
      <c r="IQ146" s="27">
        <f t="shared" si="93"/>
        <v>3.1576353773011989E-2</v>
      </c>
      <c r="IR146" s="27">
        <f t="shared" si="66"/>
        <v>5.5685088792418553E-3</v>
      </c>
      <c r="IS146" s="27">
        <f t="shared" si="66"/>
        <v>5.7192721736704453E-3</v>
      </c>
      <c r="IT146" s="27">
        <f t="shared" si="66"/>
        <v>1.5148125971013345E-2</v>
      </c>
      <c r="IU146" s="27">
        <f t="shared" si="66"/>
        <v>7.3548244759698497E-2</v>
      </c>
      <c r="IV146" s="27">
        <f t="shared" si="66"/>
        <v>0.12167578969708898</v>
      </c>
      <c r="IW146" s="27">
        <f t="shared" si="66"/>
        <v>1.5666638218664902E-2</v>
      </c>
    </row>
    <row r="147" spans="1:257">
      <c r="A147" s="21">
        <v>145</v>
      </c>
      <c r="B147" s="19" t="s">
        <v>173</v>
      </c>
      <c r="C147" s="19">
        <v>9</v>
      </c>
      <c r="D147" s="19">
        <v>1</v>
      </c>
      <c r="E147" s="19">
        <v>9</v>
      </c>
      <c r="G147" s="23">
        <v>41219</v>
      </c>
      <c r="H147" s="24">
        <v>0.10206018518518518</v>
      </c>
      <c r="J147" s="25">
        <v>32.595999999999997</v>
      </c>
      <c r="K147" s="25">
        <v>-35.052999999999997</v>
      </c>
      <c r="L147" s="25">
        <v>10.502000000000001</v>
      </c>
      <c r="M147" s="26"/>
      <c r="O147" s="26">
        <v>42.530079200000003</v>
      </c>
      <c r="P147" s="26">
        <v>9.0070558199999997</v>
      </c>
      <c r="Q147" s="26">
        <v>0.88096271999999998</v>
      </c>
      <c r="R147" s="26">
        <v>3.6539000000000002E-2</v>
      </c>
      <c r="S147" s="26">
        <v>0.23831981999999996</v>
      </c>
      <c r="T147" s="26">
        <v>33.452859500000002</v>
      </c>
      <c r="U147" s="26">
        <v>1.1375736299999999</v>
      </c>
      <c r="V147" s="26">
        <v>6.1936384499999999</v>
      </c>
      <c r="W147" s="26">
        <v>2.3030831999999997</v>
      </c>
      <c r="X147" s="26">
        <v>1.7901041600000001</v>
      </c>
      <c r="Y147" s="26">
        <v>4.8184400000000002E-2</v>
      </c>
      <c r="Z147" s="26">
        <v>0.57800000000000007</v>
      </c>
      <c r="AA147" s="26">
        <v>0.48099999999999998</v>
      </c>
      <c r="AB147" s="26">
        <f t="shared" si="88"/>
        <v>98.677399899999998</v>
      </c>
      <c r="AC147" s="26">
        <f t="shared" si="89"/>
        <v>0.24337978987704229</v>
      </c>
      <c r="AD147" s="26">
        <f t="shared" si="75"/>
        <v>0.10853338203603623</v>
      </c>
      <c r="AE147" s="26">
        <f t="shared" si="76"/>
        <v>98.325486728086915</v>
      </c>
      <c r="AG147" s="25">
        <v>73.897999999999996</v>
      </c>
      <c r="AH147" s="25">
        <v>20.553999999999998</v>
      </c>
      <c r="AI147" s="25">
        <v>0.84740000000000004</v>
      </c>
      <c r="AJ147" s="25">
        <v>6.1199999999999997E-2</v>
      </c>
      <c r="AK147" s="25">
        <v>0.28360000000000002</v>
      </c>
      <c r="AL147" s="25">
        <v>44.795000000000002</v>
      </c>
      <c r="AM147" s="25">
        <v>3.3540999999999999</v>
      </c>
      <c r="AN147" s="25">
        <v>8.1869999999999994</v>
      </c>
      <c r="AO147" s="25">
        <v>9.6790000000000003</v>
      </c>
      <c r="AP147" s="25">
        <v>11.07</v>
      </c>
      <c r="AQ147" s="25">
        <v>0.33379999999999999</v>
      </c>
      <c r="AR147" s="25">
        <v>7.0198</v>
      </c>
      <c r="AS147" s="25">
        <v>24.826599999999999</v>
      </c>
      <c r="AU147" s="26">
        <v>39.852499999999999</v>
      </c>
      <c r="AV147" s="26">
        <v>7.5330000000000004</v>
      </c>
      <c r="AW147" s="26">
        <v>0.83679999999999999</v>
      </c>
      <c r="AX147" s="26">
        <v>3.6999999999999998E-2</v>
      </c>
      <c r="AY147" s="26">
        <v>0.23369999999999999</v>
      </c>
      <c r="AZ147" s="26">
        <v>31.585000000000001</v>
      </c>
      <c r="BA147" s="26">
        <v>1.1079000000000001</v>
      </c>
      <c r="BB147" s="26">
        <v>4.6902999999999997</v>
      </c>
      <c r="BC147" s="26">
        <v>2.3767999999999998</v>
      </c>
      <c r="BD147" s="26">
        <v>1.2919</v>
      </c>
      <c r="BE147" s="26">
        <v>4.9799999999999997E-2</v>
      </c>
      <c r="BF147" s="26">
        <v>0.63319999999999999</v>
      </c>
      <c r="BG147" s="26">
        <v>0.4965</v>
      </c>
      <c r="BI147" s="27">
        <f t="shared" si="92"/>
        <v>1.0671872329213978</v>
      </c>
      <c r="BJ147" s="27">
        <f t="shared" si="92"/>
        <v>1.1956797849462364</v>
      </c>
      <c r="BK147" s="27">
        <f t="shared" si="92"/>
        <v>1.0527757170172083</v>
      </c>
      <c r="BL147" s="27">
        <f t="shared" si="91"/>
        <v>0.98754054054054063</v>
      </c>
      <c r="BM147" s="27">
        <f t="shared" si="91"/>
        <v>1.0197681643132219</v>
      </c>
      <c r="BN147" s="27">
        <f t="shared" si="91"/>
        <v>1.0591375494696851</v>
      </c>
      <c r="BO147" s="27">
        <f t="shared" si="68"/>
        <v>1.0267836718115351</v>
      </c>
      <c r="BP147" s="27">
        <f t="shared" si="68"/>
        <v>1.3205207449416883</v>
      </c>
      <c r="BQ147" s="27">
        <f t="shared" si="68"/>
        <v>0.96898485358465158</v>
      </c>
      <c r="BR147" s="27">
        <f t="shared" si="68"/>
        <v>1.3856367830327425</v>
      </c>
      <c r="BS147" s="27">
        <f t="shared" si="68"/>
        <v>0.96755823293172705</v>
      </c>
      <c r="BT147" s="27">
        <f t="shared" si="68"/>
        <v>0.91282375236891988</v>
      </c>
      <c r="BU147" s="27">
        <f t="shared" si="90"/>
        <v>0.96878147029204431</v>
      </c>
      <c r="BW147" s="19">
        <v>414350</v>
      </c>
      <c r="BX147" s="19">
        <v>79426.7</v>
      </c>
      <c r="BY147" s="19">
        <v>16136.7</v>
      </c>
      <c r="BZ147" s="19">
        <v>100</v>
      </c>
      <c r="CA147" s="19">
        <v>430</v>
      </c>
      <c r="CB147" s="19">
        <v>56413.3</v>
      </c>
      <c r="CC147" s="19">
        <v>1640</v>
      </c>
      <c r="CD147" s="19">
        <v>36730</v>
      </c>
      <c r="CE147" s="19">
        <v>54980</v>
      </c>
      <c r="CF147" s="19">
        <v>5543.3</v>
      </c>
      <c r="CG147" s="19">
        <v>990</v>
      </c>
      <c r="CH147" s="19">
        <v>216.7</v>
      </c>
      <c r="CI147" s="19">
        <v>8753.2999999999993</v>
      </c>
      <c r="CK147" s="19">
        <f t="shared" si="72"/>
        <v>417751.9</v>
      </c>
      <c r="CL147" s="19">
        <f t="shared" si="69"/>
        <v>80809.317647058822</v>
      </c>
      <c r="CM147" s="19">
        <f t="shared" si="69"/>
        <v>22531.170212765959</v>
      </c>
      <c r="CN147" s="19">
        <f t="shared" si="69"/>
        <v>421.65</v>
      </c>
      <c r="CO147" s="19">
        <f t="shared" si="69"/>
        <v>656.80638297872338</v>
      </c>
      <c r="CP147" s="19">
        <f t="shared" si="69"/>
        <v>56743.92456140351</v>
      </c>
      <c r="CQ147" s="19">
        <f t="shared" si="69"/>
        <v>1848.3</v>
      </c>
      <c r="CR147" s="19">
        <f t="shared" si="69"/>
        <v>37425</v>
      </c>
      <c r="CS147" s="19">
        <f t="shared" si="69"/>
        <v>58941.65</v>
      </c>
      <c r="CT147" s="19">
        <f t="shared" si="69"/>
        <v>5894.95</v>
      </c>
      <c r="CU147" s="19">
        <f t="shared" si="69"/>
        <v>2754.7619047619046</v>
      </c>
      <c r="CV147" s="19">
        <f t="shared" si="69"/>
        <v>334.51111111111106</v>
      </c>
      <c r="CW147" s="19">
        <f t="shared" si="69"/>
        <v>9913.2999999999993</v>
      </c>
      <c r="CY147" s="19">
        <v>4073.3</v>
      </c>
      <c r="CZ147" s="19">
        <v>1636.7</v>
      </c>
      <c r="DA147" s="19">
        <v>6606.7</v>
      </c>
      <c r="DB147" s="19">
        <v>350</v>
      </c>
      <c r="DC147" s="19">
        <v>253.3</v>
      </c>
      <c r="DD147" s="19">
        <v>340</v>
      </c>
      <c r="DE147" s="19">
        <v>223.3</v>
      </c>
      <c r="DF147" s="19">
        <v>786.7</v>
      </c>
      <c r="DG147" s="19">
        <v>4243.3</v>
      </c>
      <c r="DH147" s="19">
        <v>390</v>
      </c>
      <c r="DI147" s="19">
        <v>1880</v>
      </c>
      <c r="DJ147" s="19">
        <v>156.69999999999999</v>
      </c>
      <c r="DK147" s="19">
        <v>1286.7</v>
      </c>
      <c r="DM147" s="19">
        <v>2506.6999999999998</v>
      </c>
      <c r="DN147" s="19">
        <v>1073.3</v>
      </c>
      <c r="DO147" s="19">
        <v>6153.3</v>
      </c>
      <c r="DP147" s="19">
        <v>293.3</v>
      </c>
      <c r="DQ147" s="19">
        <v>196.7</v>
      </c>
      <c r="DR147" s="19">
        <v>323.3</v>
      </c>
      <c r="DS147" s="19">
        <v>193.3</v>
      </c>
      <c r="DT147" s="19">
        <v>603.29999999999995</v>
      </c>
      <c r="DU147" s="19">
        <v>3680</v>
      </c>
      <c r="DV147" s="19">
        <v>313.3</v>
      </c>
      <c r="DW147" s="19">
        <v>1660</v>
      </c>
      <c r="DX147" s="19">
        <v>86.7</v>
      </c>
      <c r="DY147" s="19">
        <v>1033.3</v>
      </c>
      <c r="EA147" s="19">
        <f t="shared" si="73"/>
        <v>3401.9</v>
      </c>
      <c r="EB147" s="19">
        <f t="shared" si="70"/>
        <v>1382.6176470588234</v>
      </c>
      <c r="EC147" s="19">
        <f t="shared" si="70"/>
        <v>6394.4702127659575</v>
      </c>
      <c r="ED147" s="19">
        <f t="shared" si="70"/>
        <v>321.64999999999998</v>
      </c>
      <c r="EE147" s="19">
        <f t="shared" si="70"/>
        <v>226.80638297872341</v>
      </c>
      <c r="EF147" s="19">
        <f t="shared" si="70"/>
        <v>330.62456140350878</v>
      </c>
      <c r="EG147" s="19">
        <f t="shared" si="70"/>
        <v>208.3</v>
      </c>
      <c r="EH147" s="19">
        <f t="shared" si="70"/>
        <v>695</v>
      </c>
      <c r="EI147" s="19">
        <f t="shared" si="70"/>
        <v>3961.65</v>
      </c>
      <c r="EJ147" s="19">
        <f t="shared" si="70"/>
        <v>351.65</v>
      </c>
      <c r="EK147" s="19">
        <f t="shared" si="70"/>
        <v>1764.7619047619048</v>
      </c>
      <c r="EL147" s="19">
        <f t="shared" si="70"/>
        <v>117.8111111111111</v>
      </c>
      <c r="EM147" s="19">
        <f t="shared" si="70"/>
        <v>1160</v>
      </c>
      <c r="EO147" s="26">
        <v>30</v>
      </c>
      <c r="EQ147" s="19">
        <v>10</v>
      </c>
      <c r="ER147" s="19">
        <v>30</v>
      </c>
      <c r="ES147" s="19">
        <v>20</v>
      </c>
      <c r="ET147" s="19">
        <v>50</v>
      </c>
      <c r="EU147" s="19">
        <v>30</v>
      </c>
      <c r="EV147" s="19">
        <v>30</v>
      </c>
      <c r="EW147" s="19">
        <v>30</v>
      </c>
      <c r="EX147" s="19">
        <v>30</v>
      </c>
      <c r="EY147" s="19">
        <v>20</v>
      </c>
      <c r="EZ147" s="19">
        <v>30</v>
      </c>
      <c r="FA147" s="19">
        <v>20</v>
      </c>
      <c r="FB147" s="19">
        <v>30</v>
      </c>
      <c r="FC147" s="19">
        <v>20</v>
      </c>
      <c r="FE147" s="25">
        <v>2.1</v>
      </c>
      <c r="FF147" s="25">
        <v>2.2999999999999998</v>
      </c>
      <c r="FG147" s="25">
        <v>2.2000000000000002</v>
      </c>
      <c r="FH147" s="25">
        <v>2.8</v>
      </c>
      <c r="FI147" s="25">
        <v>2.2000000000000002</v>
      </c>
      <c r="FJ147" s="25">
        <v>3.2</v>
      </c>
      <c r="FK147" s="25">
        <v>2.5</v>
      </c>
      <c r="FL147" s="25">
        <v>2.8</v>
      </c>
      <c r="FM147" s="25">
        <v>2.2000000000000002</v>
      </c>
      <c r="FN147" s="25">
        <v>2.8</v>
      </c>
      <c r="FO147" s="25">
        <v>2.2000000000000002</v>
      </c>
      <c r="FP147" s="25">
        <v>3.5</v>
      </c>
      <c r="FQ147" s="25">
        <v>2.2000000000000002</v>
      </c>
      <c r="FR147" s="25"/>
      <c r="FS147" s="25">
        <v>2.8</v>
      </c>
      <c r="FT147" s="25">
        <v>2.8</v>
      </c>
      <c r="FU147" s="25">
        <v>2.5</v>
      </c>
      <c r="FV147" s="25">
        <v>2.8</v>
      </c>
      <c r="FW147" s="25">
        <v>2.5</v>
      </c>
      <c r="FX147" s="25">
        <v>2.5</v>
      </c>
      <c r="FY147" s="25">
        <v>2.5</v>
      </c>
      <c r="FZ147" s="25">
        <v>2.8</v>
      </c>
      <c r="GA147" s="25">
        <v>2.2000000000000002</v>
      </c>
      <c r="GB147" s="25">
        <v>2.8</v>
      </c>
      <c r="GC147" s="25">
        <v>2</v>
      </c>
      <c r="GD147" s="25">
        <v>2.8</v>
      </c>
      <c r="GE147" s="25">
        <v>2.2000000000000002</v>
      </c>
      <c r="GG147" s="28">
        <v>560706</v>
      </c>
      <c r="GH147" s="28">
        <v>386426.8</v>
      </c>
      <c r="GI147" s="28">
        <v>1904278.9</v>
      </c>
      <c r="GJ147" s="28">
        <v>136666</v>
      </c>
      <c r="GK147" s="28">
        <v>151055.4</v>
      </c>
      <c r="GL147" s="28">
        <v>125939.4</v>
      </c>
      <c r="GM147" s="28">
        <v>48865.4</v>
      </c>
      <c r="GN147" s="28">
        <v>448639.5</v>
      </c>
      <c r="GO147" s="28">
        <v>568018.30000000005</v>
      </c>
      <c r="GP147" s="28">
        <v>50075.9</v>
      </c>
      <c r="GQ147" s="28">
        <v>296729</v>
      </c>
      <c r="GR147" s="28">
        <v>3095.5</v>
      </c>
      <c r="GS147" s="28">
        <v>35263.800000000003</v>
      </c>
      <c r="GU147" s="26">
        <v>25.21</v>
      </c>
      <c r="GV147" s="26">
        <v>19.399999999999999</v>
      </c>
      <c r="GW147" s="26">
        <v>59.19</v>
      </c>
      <c r="GX147" s="26">
        <v>41.39</v>
      </c>
      <c r="GY147" s="26">
        <v>56.02</v>
      </c>
      <c r="GZ147" s="26">
        <v>54.81</v>
      </c>
      <c r="HA147" s="26">
        <v>25.58</v>
      </c>
      <c r="HB147" s="26">
        <v>34.549999999999997</v>
      </c>
      <c r="HC147" s="26">
        <v>17.55</v>
      </c>
      <c r="HD147" s="26">
        <v>8.66</v>
      </c>
      <c r="HE147" s="26">
        <v>12.39</v>
      </c>
      <c r="HF147" s="26">
        <v>9.02</v>
      </c>
      <c r="HG147" s="26">
        <v>2</v>
      </c>
      <c r="HI147" s="27">
        <f t="shared" si="74"/>
        <v>2.1677772792195224E-2</v>
      </c>
      <c r="HJ147" s="27">
        <f t="shared" si="71"/>
        <v>9.9819507747016117E-3</v>
      </c>
      <c r="HK147" s="27">
        <f t="shared" si="71"/>
        <v>1.4332321955603996E-2</v>
      </c>
      <c r="HL147" s="27">
        <f t="shared" si="71"/>
        <v>1.8581136645647697E-2</v>
      </c>
      <c r="HM147" s="27">
        <f t="shared" si="71"/>
        <v>2.5471289573561227E-2</v>
      </c>
      <c r="HN147" s="27">
        <f t="shared" si="71"/>
        <v>3.7482892892265883E-2</v>
      </c>
      <c r="HO147" s="27">
        <f t="shared" si="71"/>
        <v>3.469266548697425E-2</v>
      </c>
      <c r="HP147" s="27">
        <f t="shared" si="71"/>
        <v>1.1989557977053518E-2</v>
      </c>
      <c r="HQ147" s="27">
        <f t="shared" si="71"/>
        <v>1.0321206355233247E-2</v>
      </c>
      <c r="HR147" s="27">
        <f t="shared" si="71"/>
        <v>2.009596384997047E-2</v>
      </c>
      <c r="HS147" s="27">
        <f t="shared" si="71"/>
        <v>9.2959143494736017E-3</v>
      </c>
      <c r="HT147" s="27">
        <f t="shared" si="71"/>
        <v>0.12911324168952093</v>
      </c>
      <c r="HU147" s="27">
        <f t="shared" si="71"/>
        <v>1.0249822189352931E-2</v>
      </c>
      <c r="HW147" s="27">
        <f t="shared" si="77"/>
        <v>4.6375259334343243E-2</v>
      </c>
      <c r="HX147" s="27">
        <f t="shared" si="78"/>
        <v>1.8860895988798695E-2</v>
      </c>
      <c r="HY147" s="27">
        <f t="shared" si="79"/>
        <v>2.3913479182925267E-2</v>
      </c>
      <c r="HZ147" s="27">
        <f t="shared" si="80"/>
        <v>2.7158189321278673E-2</v>
      </c>
      <c r="IA147" s="27">
        <f t="shared" si="81"/>
        <v>3.7470814091665923E-2</v>
      </c>
      <c r="IB147" s="27">
        <f t="shared" si="82"/>
        <v>4.8221741705900059E-2</v>
      </c>
      <c r="IC147" s="27">
        <f t="shared" si="83"/>
        <v>4.4795169676781148E-2</v>
      </c>
      <c r="ID147" s="27">
        <f t="shared" si="84"/>
        <v>1.9882283993347849E-2</v>
      </c>
      <c r="IE147" s="27">
        <f t="shared" si="85"/>
        <v>1.4441431932242359E-2</v>
      </c>
      <c r="IF147" s="27">
        <f t="shared" si="86"/>
        <v>2.7088756390844692E-2</v>
      </c>
      <c r="IG147" s="27">
        <f t="shared" si="87"/>
        <v>1.1197858425375899E-2</v>
      </c>
      <c r="IH147" s="27"/>
      <c r="II147" s="27"/>
      <c r="IK147" s="27">
        <f t="shared" si="94"/>
        <v>2.8595150804789013E-3</v>
      </c>
      <c r="IL147" s="27">
        <f t="shared" si="94"/>
        <v>3.8047561661977685E-3</v>
      </c>
      <c r="IM147" s="27">
        <f t="shared" si="94"/>
        <v>1.3606647733785756E-2</v>
      </c>
      <c r="IN147" s="27">
        <f t="shared" si="93"/>
        <v>0.2226057800986608</v>
      </c>
      <c r="IO147" s="27">
        <f t="shared" si="93"/>
        <v>7.2868743440183806E-2</v>
      </c>
      <c r="IP147" s="27">
        <f t="shared" si="93"/>
        <v>4.4639413981563056E-3</v>
      </c>
      <c r="IQ147" s="27">
        <f t="shared" si="93"/>
        <v>2.9148070613514862E-2</v>
      </c>
      <c r="IR147" s="27">
        <f t="shared" si="66"/>
        <v>5.6031759834588015E-3</v>
      </c>
      <c r="IS147" s="27">
        <f t="shared" si="66"/>
        <v>5.8892006884911771E-3</v>
      </c>
      <c r="IT147" s="27">
        <f t="shared" si="66"/>
        <v>1.5029073581289345E-2</v>
      </c>
      <c r="IU147" s="27">
        <f t="shared" si="66"/>
        <v>8.7666873729213224E-2</v>
      </c>
      <c r="IV147" s="27">
        <f t="shared" si="66"/>
        <v>0.1034531684649599</v>
      </c>
      <c r="IW147" s="27">
        <f t="shared" si="66"/>
        <v>1.5519977761899475E-2</v>
      </c>
    </row>
    <row r="148" spans="1:257">
      <c r="A148" s="21">
        <v>146</v>
      </c>
      <c r="B148" s="19" t="s">
        <v>173</v>
      </c>
      <c r="C148" s="19">
        <v>9</v>
      </c>
      <c r="D148" s="19">
        <v>1</v>
      </c>
      <c r="E148" s="19">
        <v>10</v>
      </c>
      <c r="G148" s="23">
        <v>41219</v>
      </c>
      <c r="H148" s="24">
        <v>0.10509259259259258</v>
      </c>
      <c r="J148" s="25">
        <v>32.594999999999999</v>
      </c>
      <c r="K148" s="25">
        <v>-35.042000000000002</v>
      </c>
      <c r="L148" s="25">
        <v>10.503</v>
      </c>
      <c r="M148" s="26"/>
      <c r="O148" s="26">
        <v>43.058496179999999</v>
      </c>
      <c r="P148" s="26">
        <v>8.8766830799999994</v>
      </c>
      <c r="Q148" s="26">
        <v>0.86594631</v>
      </c>
      <c r="R148" s="26">
        <v>4.6769920000000006E-2</v>
      </c>
      <c r="S148" s="26">
        <v>0.24567536999999998</v>
      </c>
      <c r="T148" s="26">
        <v>33.1183695</v>
      </c>
      <c r="U148" s="26">
        <v>1.02136293</v>
      </c>
      <c r="V148" s="26">
        <v>6.2997677300000001</v>
      </c>
      <c r="W148" s="26">
        <v>2.4583943999999995</v>
      </c>
      <c r="X148" s="26">
        <v>1.78875619</v>
      </c>
      <c r="Y148" s="26">
        <v>6.6253550000000008E-2</v>
      </c>
      <c r="Z148" s="26">
        <v>0.52900000000000003</v>
      </c>
      <c r="AA148" s="26">
        <v>0.47499999999999998</v>
      </c>
      <c r="AB148" s="26">
        <f t="shared" si="88"/>
        <v>98.850475159999988</v>
      </c>
      <c r="AC148" s="26">
        <f t="shared" si="89"/>
        <v>0.22274724713660099</v>
      </c>
      <c r="AD148" s="26">
        <f t="shared" si="75"/>
        <v>0.10717953527467194</v>
      </c>
      <c r="AE148" s="26">
        <f t="shared" si="76"/>
        <v>98.520548377588725</v>
      </c>
      <c r="AG148" s="25">
        <v>74.914000000000001</v>
      </c>
      <c r="AH148" s="25">
        <v>20.285</v>
      </c>
      <c r="AI148" s="25">
        <v>0.83109999999999995</v>
      </c>
      <c r="AJ148" s="25">
        <v>7.6899999999999996E-2</v>
      </c>
      <c r="AK148" s="25">
        <v>0.29220000000000002</v>
      </c>
      <c r="AL148" s="25">
        <v>44.319000000000003</v>
      </c>
      <c r="AM148" s="25">
        <v>3.0097</v>
      </c>
      <c r="AN148" s="25">
        <v>8.3490000000000002</v>
      </c>
      <c r="AO148" s="25">
        <v>10.321</v>
      </c>
      <c r="AP148" s="25">
        <v>11.098000000000001</v>
      </c>
      <c r="AQ148" s="25">
        <v>0.46389999999999998</v>
      </c>
      <c r="AR148" s="25">
        <v>6.4074999999999998</v>
      </c>
      <c r="AS148" s="25">
        <v>24.496700000000001</v>
      </c>
      <c r="AU148" s="26">
        <v>40.400500000000001</v>
      </c>
      <c r="AV148" s="26">
        <v>7.4344999999999999</v>
      </c>
      <c r="AW148" s="26">
        <v>0.82069999999999999</v>
      </c>
      <c r="AX148" s="26">
        <v>4.65E-2</v>
      </c>
      <c r="AY148" s="26">
        <v>0.24079999999999999</v>
      </c>
      <c r="AZ148" s="26">
        <v>31.249300000000002</v>
      </c>
      <c r="BA148" s="26">
        <v>0.99409999999999998</v>
      </c>
      <c r="BB148" s="26">
        <v>4.7831000000000001</v>
      </c>
      <c r="BC148" s="26">
        <v>2.5344000000000002</v>
      </c>
      <c r="BD148" s="26">
        <v>1.2950999999999999</v>
      </c>
      <c r="BE148" s="26">
        <v>6.9199999999999998E-2</v>
      </c>
      <c r="BF148" s="26">
        <v>0.57799999999999996</v>
      </c>
      <c r="BG148" s="26">
        <v>0.4899</v>
      </c>
      <c r="BI148" s="27">
        <f t="shared" si="92"/>
        <v>1.0657911704063068</v>
      </c>
      <c r="BJ148" s="27">
        <f t="shared" si="92"/>
        <v>1.1939852148765888</v>
      </c>
      <c r="BK148" s="27">
        <f t="shared" si="92"/>
        <v>1.0551313634702084</v>
      </c>
      <c r="BL148" s="27">
        <f t="shared" si="91"/>
        <v>1.0058047311827958</v>
      </c>
      <c r="BM148" s="27">
        <f t="shared" si="91"/>
        <v>1.0202465531561462</v>
      </c>
      <c r="BN148" s="27">
        <f t="shared" si="91"/>
        <v>1.0598115637790286</v>
      </c>
      <c r="BO148" s="27">
        <f t="shared" si="68"/>
        <v>1.0274247359420581</v>
      </c>
      <c r="BP148" s="27">
        <f t="shared" si="68"/>
        <v>1.3170888607806652</v>
      </c>
      <c r="BQ148" s="27">
        <f t="shared" si="68"/>
        <v>0.97001041666666643</v>
      </c>
      <c r="BR148" s="27">
        <f t="shared" si="68"/>
        <v>1.3811722569685738</v>
      </c>
      <c r="BS148" s="27">
        <f t="shared" si="68"/>
        <v>0.95742124277456664</v>
      </c>
      <c r="BT148" s="27">
        <f t="shared" si="68"/>
        <v>0.91522491349480983</v>
      </c>
      <c r="BU148" s="27">
        <f t="shared" si="90"/>
        <v>0.96958562972035101</v>
      </c>
      <c r="BW148" s="19">
        <v>420050</v>
      </c>
      <c r="BX148" s="19">
        <v>78387.199999999997</v>
      </c>
      <c r="BY148" s="19">
        <v>15824.7</v>
      </c>
      <c r="BZ148" s="19">
        <v>123.3</v>
      </c>
      <c r="CA148" s="19">
        <v>443.2</v>
      </c>
      <c r="CB148" s="19">
        <v>55814.7</v>
      </c>
      <c r="CC148" s="19">
        <v>1469.5</v>
      </c>
      <c r="CD148" s="19">
        <v>37457.5</v>
      </c>
      <c r="CE148" s="19">
        <v>58623.8</v>
      </c>
      <c r="CF148" s="19">
        <v>5558.1</v>
      </c>
      <c r="CG148" s="19">
        <v>1376.2</v>
      </c>
      <c r="CH148" s="19">
        <v>199.9</v>
      </c>
      <c r="CI148" s="19">
        <v>8637.1</v>
      </c>
      <c r="CK148" s="19">
        <f t="shared" si="72"/>
        <v>423483.14285714284</v>
      </c>
      <c r="CL148" s="19">
        <f t="shared" si="69"/>
        <v>79624.621568627452</v>
      </c>
      <c r="CM148" s="19">
        <f t="shared" si="69"/>
        <v>22207.75106382979</v>
      </c>
      <c r="CN148" s="19">
        <f t="shared" si="69"/>
        <v>413.2</v>
      </c>
      <c r="CO148" s="19">
        <f t="shared" si="69"/>
        <v>632.936170212766</v>
      </c>
      <c r="CP148" s="19">
        <f t="shared" si="69"/>
        <v>56171.682456140348</v>
      </c>
      <c r="CQ148" s="19">
        <f t="shared" si="69"/>
        <v>1706.1</v>
      </c>
      <c r="CR148" s="19">
        <f t="shared" si="69"/>
        <v>38145.599999999999</v>
      </c>
      <c r="CS148" s="19">
        <f t="shared" si="69"/>
        <v>62624.100000000006</v>
      </c>
      <c r="CT148" s="19">
        <f t="shared" si="69"/>
        <v>5922.9500000000007</v>
      </c>
      <c r="CU148" s="19">
        <f t="shared" si="69"/>
        <v>3060.5571428571429</v>
      </c>
      <c r="CV148" s="19">
        <f t="shared" si="69"/>
        <v>342.05555555555554</v>
      </c>
      <c r="CW148" s="19">
        <f t="shared" si="69"/>
        <v>9708.4</v>
      </c>
      <c r="CY148" s="19">
        <v>3958.7</v>
      </c>
      <c r="CZ148" s="19">
        <v>1386.2</v>
      </c>
      <c r="DA148" s="19">
        <v>6874.4</v>
      </c>
      <c r="DB148" s="19">
        <v>313.2</v>
      </c>
      <c r="DC148" s="19">
        <v>186.6</v>
      </c>
      <c r="DD148" s="19">
        <v>383.2</v>
      </c>
      <c r="DE148" s="19">
        <v>243.3</v>
      </c>
      <c r="DF148" s="19">
        <v>836.4</v>
      </c>
      <c r="DG148" s="19">
        <v>4108.6000000000004</v>
      </c>
      <c r="DH148" s="19">
        <v>426.5</v>
      </c>
      <c r="DI148" s="19">
        <v>1832.7</v>
      </c>
      <c r="DJ148" s="19">
        <v>136.6</v>
      </c>
      <c r="DK148" s="19">
        <v>1166.3</v>
      </c>
      <c r="DM148" s="19">
        <v>2732.4</v>
      </c>
      <c r="DN148" s="19">
        <v>1056.3</v>
      </c>
      <c r="DO148" s="19">
        <v>5824.7</v>
      </c>
      <c r="DP148" s="19">
        <v>266.60000000000002</v>
      </c>
      <c r="DQ148" s="19">
        <v>193.3</v>
      </c>
      <c r="DR148" s="19">
        <v>336.5</v>
      </c>
      <c r="DS148" s="19">
        <v>229.9</v>
      </c>
      <c r="DT148" s="19">
        <v>539.79999999999995</v>
      </c>
      <c r="DU148" s="19">
        <v>3892</v>
      </c>
      <c r="DV148" s="19">
        <v>303.2</v>
      </c>
      <c r="DW148" s="19">
        <v>1549.5</v>
      </c>
      <c r="DX148" s="19">
        <v>146.6</v>
      </c>
      <c r="DY148" s="19">
        <v>976.3</v>
      </c>
      <c r="EA148" s="19">
        <f t="shared" si="73"/>
        <v>3433.1428571428569</v>
      </c>
      <c r="EB148" s="19">
        <f t="shared" si="70"/>
        <v>1237.4215686274511</v>
      </c>
      <c r="EC148" s="19">
        <f t="shared" si="70"/>
        <v>6383.0510638297874</v>
      </c>
      <c r="ED148" s="19">
        <f t="shared" si="70"/>
        <v>289.89999999999998</v>
      </c>
      <c r="EE148" s="19">
        <f t="shared" si="70"/>
        <v>189.73617021276596</v>
      </c>
      <c r="EF148" s="19">
        <f t="shared" si="70"/>
        <v>356.98245614035085</v>
      </c>
      <c r="EG148" s="19">
        <f t="shared" si="70"/>
        <v>236.60000000000002</v>
      </c>
      <c r="EH148" s="19">
        <f t="shared" si="70"/>
        <v>688.09999999999991</v>
      </c>
      <c r="EI148" s="19">
        <f t="shared" si="70"/>
        <v>4000.3</v>
      </c>
      <c r="EJ148" s="19">
        <f t="shared" si="70"/>
        <v>364.85</v>
      </c>
      <c r="EK148" s="19">
        <f t="shared" si="70"/>
        <v>1684.3571428571429</v>
      </c>
      <c r="EL148" s="19">
        <f t="shared" si="70"/>
        <v>142.15555555555554</v>
      </c>
      <c r="EM148" s="19">
        <f t="shared" si="70"/>
        <v>1071.3</v>
      </c>
      <c r="EO148" s="26">
        <v>30.01</v>
      </c>
      <c r="EQ148" s="19">
        <v>10</v>
      </c>
      <c r="ER148" s="19">
        <v>30</v>
      </c>
      <c r="ES148" s="19">
        <v>20</v>
      </c>
      <c r="ET148" s="19">
        <v>50</v>
      </c>
      <c r="EU148" s="19">
        <v>30</v>
      </c>
      <c r="EV148" s="19">
        <v>30</v>
      </c>
      <c r="EW148" s="19">
        <v>30</v>
      </c>
      <c r="EX148" s="19">
        <v>30</v>
      </c>
      <c r="EY148" s="19">
        <v>20</v>
      </c>
      <c r="EZ148" s="19">
        <v>30</v>
      </c>
      <c r="FA148" s="19">
        <v>20</v>
      </c>
      <c r="FB148" s="19">
        <v>30</v>
      </c>
      <c r="FC148" s="19">
        <v>20</v>
      </c>
      <c r="FE148" s="25">
        <v>2.1</v>
      </c>
      <c r="FF148" s="25">
        <v>2.2999999999999998</v>
      </c>
      <c r="FG148" s="25">
        <v>2.2000000000000002</v>
      </c>
      <c r="FH148" s="25">
        <v>2.8</v>
      </c>
      <c r="FI148" s="25">
        <v>2.2000000000000002</v>
      </c>
      <c r="FJ148" s="25">
        <v>3.2</v>
      </c>
      <c r="FK148" s="25">
        <v>2.5</v>
      </c>
      <c r="FL148" s="25">
        <v>2.8</v>
      </c>
      <c r="FM148" s="25">
        <v>2.2000000000000002</v>
      </c>
      <c r="FN148" s="25">
        <v>2.8</v>
      </c>
      <c r="FO148" s="25">
        <v>2.2000000000000002</v>
      </c>
      <c r="FP148" s="25">
        <v>3.5</v>
      </c>
      <c r="FQ148" s="25">
        <v>2.2000000000000002</v>
      </c>
      <c r="FR148" s="25"/>
      <c r="FS148" s="25">
        <v>2.8</v>
      </c>
      <c r="FT148" s="25">
        <v>2.8</v>
      </c>
      <c r="FU148" s="25">
        <v>2.5</v>
      </c>
      <c r="FV148" s="25">
        <v>2.8</v>
      </c>
      <c r="FW148" s="25">
        <v>2.5</v>
      </c>
      <c r="FX148" s="25">
        <v>2.5</v>
      </c>
      <c r="FY148" s="25">
        <v>2.5</v>
      </c>
      <c r="FZ148" s="25">
        <v>2.8</v>
      </c>
      <c r="GA148" s="25">
        <v>2.2000000000000002</v>
      </c>
      <c r="GB148" s="25">
        <v>2.8</v>
      </c>
      <c r="GC148" s="25">
        <v>2</v>
      </c>
      <c r="GD148" s="25">
        <v>2.8</v>
      </c>
      <c r="GE148" s="25">
        <v>2.2000000000000002</v>
      </c>
      <c r="GG148" s="28">
        <v>560706</v>
      </c>
      <c r="GH148" s="28">
        <v>386426.8</v>
      </c>
      <c r="GI148" s="28">
        <v>1904278.9</v>
      </c>
      <c r="GJ148" s="28">
        <v>136666</v>
      </c>
      <c r="GK148" s="28">
        <v>151055.4</v>
      </c>
      <c r="GL148" s="28">
        <v>125939.4</v>
      </c>
      <c r="GM148" s="28">
        <v>48865.4</v>
      </c>
      <c r="GN148" s="28">
        <v>448639.5</v>
      </c>
      <c r="GO148" s="28">
        <v>568018.30000000005</v>
      </c>
      <c r="GP148" s="28">
        <v>50075.9</v>
      </c>
      <c r="GQ148" s="28">
        <v>296729</v>
      </c>
      <c r="GR148" s="28">
        <v>3095.5</v>
      </c>
      <c r="GS148" s="28">
        <v>35263.800000000003</v>
      </c>
      <c r="GU148" s="26">
        <v>25.21</v>
      </c>
      <c r="GV148" s="26">
        <v>19.399999999999999</v>
      </c>
      <c r="GW148" s="26">
        <v>59.19</v>
      </c>
      <c r="GX148" s="26">
        <v>41.39</v>
      </c>
      <c r="GY148" s="26">
        <v>56.02</v>
      </c>
      <c r="GZ148" s="26">
        <v>54.81</v>
      </c>
      <c r="HA148" s="26">
        <v>25.58</v>
      </c>
      <c r="HB148" s="26">
        <v>34.549999999999997</v>
      </c>
      <c r="HC148" s="26">
        <v>17.55</v>
      </c>
      <c r="HD148" s="26">
        <v>8.66</v>
      </c>
      <c r="HE148" s="26">
        <v>12.39</v>
      </c>
      <c r="HF148" s="26">
        <v>9.02</v>
      </c>
      <c r="HG148" s="26">
        <v>2</v>
      </c>
      <c r="HI148" s="27">
        <f t="shared" si="74"/>
        <v>2.1744977004882239E-2</v>
      </c>
      <c r="HJ148" s="27">
        <f t="shared" si="71"/>
        <v>9.4283329046268207E-3</v>
      </c>
      <c r="HK148" s="27">
        <f t="shared" si="71"/>
        <v>1.43491684362794E-2</v>
      </c>
      <c r="HL148" s="27">
        <f t="shared" si="71"/>
        <v>1.7963500790487287E-2</v>
      </c>
      <c r="HM148" s="27">
        <f t="shared" si="71"/>
        <v>2.3303957415741754E-2</v>
      </c>
      <c r="HN148" s="27">
        <f t="shared" si="71"/>
        <v>3.89666346987965E-2</v>
      </c>
      <c r="HO148" s="27">
        <f t="shared" si="71"/>
        <v>3.6991257659148062E-2</v>
      </c>
      <c r="HP148" s="27">
        <f t="shared" si="71"/>
        <v>1.1896905911557591E-2</v>
      </c>
      <c r="HQ148" s="27">
        <f t="shared" si="71"/>
        <v>1.0380678225740974E-2</v>
      </c>
      <c r="HR148" s="27">
        <f t="shared" si="71"/>
        <v>2.0400310499203652E-2</v>
      </c>
      <c r="HS148" s="27">
        <f t="shared" si="71"/>
        <v>8.9850339175956261E-3</v>
      </c>
      <c r="HT148" s="27">
        <f t="shared" si="71"/>
        <v>0.14217659490140733</v>
      </c>
      <c r="HU148" s="27">
        <f t="shared" si="71"/>
        <v>9.856684727211653E-3</v>
      </c>
      <c r="HW148" s="27">
        <f t="shared" si="77"/>
        <v>4.6519029306544571E-2</v>
      </c>
      <c r="HX148" s="27">
        <f t="shared" si="78"/>
        <v>1.7814835023292376E-2</v>
      </c>
      <c r="HY148" s="27">
        <f t="shared" si="79"/>
        <v>2.3941587535932181E-2</v>
      </c>
      <c r="HZ148" s="27">
        <f t="shared" si="80"/>
        <v>2.6255452755376218E-2</v>
      </c>
      <c r="IA148" s="27">
        <f t="shared" si="81"/>
        <v>3.4282451754297692E-2</v>
      </c>
      <c r="IB148" s="27">
        <f t="shared" si="82"/>
        <v>5.0130575540001693E-2</v>
      </c>
      <c r="IC148" s="27">
        <f t="shared" si="83"/>
        <v>4.7763111889491977E-2</v>
      </c>
      <c r="ID148" s="27">
        <f t="shared" si="84"/>
        <v>1.9728639073135955E-2</v>
      </c>
      <c r="IE148" s="27">
        <f t="shared" si="85"/>
        <v>1.452464497345677E-2</v>
      </c>
      <c r="IF148" s="27">
        <f t="shared" si="86"/>
        <v>2.7499006543611544E-2</v>
      </c>
      <c r="IG148" s="27">
        <f t="shared" si="87"/>
        <v>1.0823371857135691E-2</v>
      </c>
      <c r="IH148" s="27"/>
      <c r="II148" s="27"/>
      <c r="IK148" s="27">
        <f t="shared" si="94"/>
        <v>2.8394705872512912E-3</v>
      </c>
      <c r="IL148" s="27">
        <f t="shared" si="94"/>
        <v>3.8232577581432201E-3</v>
      </c>
      <c r="IM148" s="27">
        <f t="shared" si="94"/>
        <v>1.3792077499385366E-2</v>
      </c>
      <c r="IN148" s="27">
        <f t="shared" si="93"/>
        <v>0.17556076818995556</v>
      </c>
      <c r="IO148" s="27">
        <f t="shared" si="93"/>
        <v>6.8205605874478617E-2</v>
      </c>
      <c r="IP148" s="27">
        <f t="shared" si="93"/>
        <v>4.4894397173374572E-3</v>
      </c>
      <c r="IQ148" s="27">
        <f t="shared" si="93"/>
        <v>3.1611103345817938E-2</v>
      </c>
      <c r="IR148" s="27">
        <f t="shared" si="66"/>
        <v>5.544622364335716E-3</v>
      </c>
      <c r="IS148" s="27">
        <f t="shared" si="66"/>
        <v>5.6832229547072394E-3</v>
      </c>
      <c r="IT148" s="27">
        <f t="shared" si="66"/>
        <v>1.5035898259005046E-2</v>
      </c>
      <c r="IU148" s="27">
        <f t="shared" si="66"/>
        <v>6.4607752968416518E-2</v>
      </c>
      <c r="IV148" s="27">
        <f t="shared" si="66"/>
        <v>0.11601414835070308</v>
      </c>
      <c r="IW148" s="27">
        <f t="shared" si="66"/>
        <v>1.5516272346451797E-2</v>
      </c>
    </row>
    <row r="149" spans="1:257">
      <c r="A149" s="21">
        <v>147</v>
      </c>
      <c r="B149" s="19" t="s">
        <v>173</v>
      </c>
      <c r="C149" s="19">
        <v>9</v>
      </c>
      <c r="D149" s="19">
        <v>1</v>
      </c>
      <c r="E149" s="19">
        <v>11</v>
      </c>
      <c r="G149" s="23">
        <v>41219</v>
      </c>
      <c r="H149" s="24">
        <v>0.10811342592592592</v>
      </c>
      <c r="J149" s="25">
        <v>32.593000000000004</v>
      </c>
      <c r="K149" s="25">
        <v>-35.030999999999999</v>
      </c>
      <c r="L149" s="25">
        <v>10.503</v>
      </c>
      <c r="M149" s="26"/>
      <c r="O149" s="26">
        <v>44.393444340000002</v>
      </c>
      <c r="P149" s="26">
        <v>7.1421587999999998</v>
      </c>
      <c r="Q149" s="26">
        <v>0.71411371999999995</v>
      </c>
      <c r="R149" s="26">
        <v>2.9231200000000004E-3</v>
      </c>
      <c r="S149" s="26">
        <v>0.21772427999999999</v>
      </c>
      <c r="T149" s="26">
        <v>33.648407500000005</v>
      </c>
      <c r="U149" s="26">
        <v>1.02394539</v>
      </c>
      <c r="V149" s="26">
        <v>6.8901118499999994</v>
      </c>
      <c r="W149" s="26">
        <v>1.9001135999999998</v>
      </c>
      <c r="X149" s="26">
        <v>1.4746791799999999</v>
      </c>
      <c r="Y149" s="26">
        <v>4.8184400000000002E-2</v>
      </c>
      <c r="Z149" s="26">
        <v>0.45399999999999996</v>
      </c>
      <c r="AA149" s="26">
        <v>0.39899999999999997</v>
      </c>
      <c r="AB149" s="26">
        <f t="shared" si="88"/>
        <v>98.308806179999976</v>
      </c>
      <c r="AC149" s="26">
        <f t="shared" si="89"/>
        <v>0.19116682457470099</v>
      </c>
      <c r="AD149" s="26">
        <f t="shared" si="75"/>
        <v>9.0030809630724434E-2</v>
      </c>
      <c r="AE149" s="26">
        <f t="shared" si="76"/>
        <v>98.02760854579455</v>
      </c>
      <c r="AG149" s="25">
        <v>77.531999999999996</v>
      </c>
      <c r="AH149" s="25">
        <v>16.248000000000001</v>
      </c>
      <c r="AI149" s="25">
        <v>0.68659999999999999</v>
      </c>
      <c r="AJ149" s="25">
        <v>3.7000000000000002E-3</v>
      </c>
      <c r="AK149" s="25">
        <v>0.26</v>
      </c>
      <c r="AL149" s="25">
        <v>45.018000000000001</v>
      </c>
      <c r="AM149" s="25">
        <v>3.0154999999999998</v>
      </c>
      <c r="AN149" s="25">
        <v>9.1199999999999992</v>
      </c>
      <c r="AO149" s="25">
        <v>7.9740000000000002</v>
      </c>
      <c r="AP149" s="25">
        <v>9.1039999999999992</v>
      </c>
      <c r="AQ149" s="25">
        <v>0.33660000000000001</v>
      </c>
      <c r="AR149" s="25">
        <v>5.5084999999999997</v>
      </c>
      <c r="AS149" s="25">
        <v>20.528300000000002</v>
      </c>
      <c r="AU149" s="26">
        <v>41.8123</v>
      </c>
      <c r="AV149" s="26">
        <v>5.9549000000000003</v>
      </c>
      <c r="AW149" s="26">
        <v>0.67800000000000005</v>
      </c>
      <c r="AX149" s="26">
        <v>2.2000000000000001E-3</v>
      </c>
      <c r="AY149" s="26">
        <v>0.21429999999999999</v>
      </c>
      <c r="AZ149" s="26">
        <v>31.7422</v>
      </c>
      <c r="BA149" s="26">
        <v>0.996</v>
      </c>
      <c r="BB149" s="26">
        <v>5.2248999999999999</v>
      </c>
      <c r="BC149" s="26">
        <v>1.9581</v>
      </c>
      <c r="BD149" s="26">
        <v>1.0624</v>
      </c>
      <c r="BE149" s="26">
        <v>5.0200000000000002E-2</v>
      </c>
      <c r="BF149" s="26">
        <v>0.49690000000000001</v>
      </c>
      <c r="BG149" s="26">
        <v>0.41060000000000002</v>
      </c>
      <c r="BI149" s="27">
        <f t="shared" si="92"/>
        <v>1.0617316995238244</v>
      </c>
      <c r="BJ149" s="27">
        <f t="shared" si="92"/>
        <v>1.199375102856471</v>
      </c>
      <c r="BK149" s="27">
        <f t="shared" si="92"/>
        <v>1.0532650737463125</v>
      </c>
      <c r="BL149" s="27">
        <f t="shared" si="91"/>
        <v>1.3286909090909091</v>
      </c>
      <c r="BM149" s="27">
        <f t="shared" si="91"/>
        <v>1.0159789080727952</v>
      </c>
      <c r="BN149" s="27">
        <f t="shared" si="91"/>
        <v>1.0600527846211039</v>
      </c>
      <c r="BO149" s="27">
        <f t="shared" si="68"/>
        <v>1.0280576204819276</v>
      </c>
      <c r="BP149" s="27">
        <f t="shared" si="68"/>
        <v>1.3187069321900897</v>
      </c>
      <c r="BQ149" s="27">
        <f t="shared" si="68"/>
        <v>0.97038639497472035</v>
      </c>
      <c r="BR149" s="27">
        <f t="shared" si="68"/>
        <v>1.388063987198795</v>
      </c>
      <c r="BS149" s="27">
        <f t="shared" si="68"/>
        <v>0.95984860557768925</v>
      </c>
      <c r="BT149" s="27">
        <f t="shared" si="68"/>
        <v>0.91366472127188558</v>
      </c>
      <c r="BU149" s="27">
        <f t="shared" si="90"/>
        <v>0.97174866049683373</v>
      </c>
      <c r="BW149" s="19">
        <v>434723.5</v>
      </c>
      <c r="BX149" s="19">
        <v>62788.1</v>
      </c>
      <c r="BY149" s="19">
        <v>13074.6</v>
      </c>
      <c r="BZ149" s="19">
        <v>20</v>
      </c>
      <c r="CA149" s="19">
        <v>396.4</v>
      </c>
      <c r="CB149" s="19">
        <v>56695.5</v>
      </c>
      <c r="CC149" s="19">
        <v>1472.3</v>
      </c>
      <c r="CD149" s="19">
        <v>40916.1</v>
      </c>
      <c r="CE149" s="19">
        <v>45293.1</v>
      </c>
      <c r="CF149" s="19">
        <v>4560.3</v>
      </c>
      <c r="CG149" s="19">
        <v>999.3</v>
      </c>
      <c r="CH149" s="19">
        <v>169.9</v>
      </c>
      <c r="CI149" s="19">
        <v>7238.5</v>
      </c>
      <c r="CK149" s="19">
        <f t="shared" si="72"/>
        <v>438043.17142857146</v>
      </c>
      <c r="CL149" s="19">
        <f t="shared" si="69"/>
        <v>64060.637254901958</v>
      </c>
      <c r="CM149" s="19">
        <f t="shared" si="69"/>
        <v>19489.638297872341</v>
      </c>
      <c r="CN149" s="19">
        <f t="shared" si="69"/>
        <v>361.45000000000005</v>
      </c>
      <c r="CO149" s="19">
        <f t="shared" si="69"/>
        <v>590.71276595744678</v>
      </c>
      <c r="CP149" s="19">
        <f t="shared" si="69"/>
        <v>57039.08245614035</v>
      </c>
      <c r="CQ149" s="19">
        <f t="shared" si="69"/>
        <v>1705.45</v>
      </c>
      <c r="CR149" s="19">
        <f t="shared" si="69"/>
        <v>41602.299999999996</v>
      </c>
      <c r="CS149" s="19">
        <f t="shared" si="69"/>
        <v>49093.9</v>
      </c>
      <c r="CT149" s="19">
        <f t="shared" si="69"/>
        <v>4888.4000000000005</v>
      </c>
      <c r="CU149" s="19">
        <f t="shared" si="69"/>
        <v>2700.5333333333333</v>
      </c>
      <c r="CV149" s="19">
        <f t="shared" si="69"/>
        <v>314.24444444444447</v>
      </c>
      <c r="CW149" s="19">
        <f t="shared" si="69"/>
        <v>8364.4</v>
      </c>
      <c r="CY149" s="19">
        <v>3890.7</v>
      </c>
      <c r="CZ149" s="19">
        <v>1395.7</v>
      </c>
      <c r="DA149" s="19">
        <v>6868.8</v>
      </c>
      <c r="DB149" s="19">
        <v>373.1</v>
      </c>
      <c r="DC149" s="19">
        <v>209.9</v>
      </c>
      <c r="DD149" s="19">
        <v>369.8</v>
      </c>
      <c r="DE149" s="19">
        <v>269.8</v>
      </c>
      <c r="DF149" s="19">
        <v>782.8</v>
      </c>
      <c r="DG149" s="19">
        <v>3990.7</v>
      </c>
      <c r="DH149" s="19">
        <v>399.7</v>
      </c>
      <c r="DI149" s="19">
        <v>1758.8</v>
      </c>
      <c r="DJ149" s="19">
        <v>149.9</v>
      </c>
      <c r="DK149" s="19">
        <v>1159.2</v>
      </c>
      <c r="DM149" s="19">
        <v>2558.3000000000002</v>
      </c>
      <c r="DN149" s="19">
        <v>1122.5999999999999</v>
      </c>
      <c r="DO149" s="19">
        <v>5899.4</v>
      </c>
      <c r="DP149" s="19">
        <v>309.8</v>
      </c>
      <c r="DQ149" s="19">
        <v>176.6</v>
      </c>
      <c r="DR149" s="19">
        <v>323.10000000000002</v>
      </c>
      <c r="DS149" s="19">
        <v>196.5</v>
      </c>
      <c r="DT149" s="19">
        <v>589.6</v>
      </c>
      <c r="DU149" s="19">
        <v>3610.9</v>
      </c>
      <c r="DV149" s="19">
        <v>256.5</v>
      </c>
      <c r="DW149" s="19">
        <v>1648.9</v>
      </c>
      <c r="DX149" s="19">
        <v>139.9</v>
      </c>
      <c r="DY149" s="19">
        <v>1092.5999999999999</v>
      </c>
      <c r="EA149" s="19">
        <f t="shared" si="73"/>
        <v>3319.6714285714284</v>
      </c>
      <c r="EB149" s="19">
        <f t="shared" si="70"/>
        <v>1272.5372549019608</v>
      </c>
      <c r="EC149" s="19">
        <f t="shared" si="70"/>
        <v>6415.0382978723401</v>
      </c>
      <c r="ED149" s="19">
        <f t="shared" si="70"/>
        <v>341.45000000000005</v>
      </c>
      <c r="EE149" s="19">
        <f t="shared" si="70"/>
        <v>194.3127659574468</v>
      </c>
      <c r="EF149" s="19">
        <f t="shared" si="70"/>
        <v>343.58245614035087</v>
      </c>
      <c r="EG149" s="19">
        <f t="shared" si="70"/>
        <v>233.15</v>
      </c>
      <c r="EH149" s="19">
        <f t="shared" si="70"/>
        <v>686.2</v>
      </c>
      <c r="EI149" s="19">
        <f t="shared" si="70"/>
        <v>3800.8</v>
      </c>
      <c r="EJ149" s="19">
        <f t="shared" si="70"/>
        <v>328.1</v>
      </c>
      <c r="EK149" s="19">
        <f t="shared" si="70"/>
        <v>1701.2333333333333</v>
      </c>
      <c r="EL149" s="19">
        <f t="shared" si="70"/>
        <v>144.34444444444446</v>
      </c>
      <c r="EM149" s="19">
        <f t="shared" si="70"/>
        <v>1125.9000000000001</v>
      </c>
      <c r="EO149" s="26">
        <v>30.02</v>
      </c>
      <c r="EQ149" s="19">
        <v>10</v>
      </c>
      <c r="ER149" s="19">
        <v>30</v>
      </c>
      <c r="ES149" s="19">
        <v>20</v>
      </c>
      <c r="ET149" s="19">
        <v>50</v>
      </c>
      <c r="EU149" s="19">
        <v>30</v>
      </c>
      <c r="EV149" s="19">
        <v>30</v>
      </c>
      <c r="EW149" s="19">
        <v>30</v>
      </c>
      <c r="EX149" s="19">
        <v>30</v>
      </c>
      <c r="EY149" s="19">
        <v>20</v>
      </c>
      <c r="EZ149" s="19">
        <v>30</v>
      </c>
      <c r="FA149" s="19">
        <v>20</v>
      </c>
      <c r="FB149" s="19">
        <v>30</v>
      </c>
      <c r="FC149" s="19">
        <v>20</v>
      </c>
      <c r="FE149" s="25">
        <v>2.1</v>
      </c>
      <c r="FF149" s="25">
        <v>2.2999999999999998</v>
      </c>
      <c r="FG149" s="25">
        <v>2.2000000000000002</v>
      </c>
      <c r="FH149" s="25">
        <v>2.8</v>
      </c>
      <c r="FI149" s="25">
        <v>2.2000000000000002</v>
      </c>
      <c r="FJ149" s="25">
        <v>3.2</v>
      </c>
      <c r="FK149" s="25">
        <v>2.5</v>
      </c>
      <c r="FL149" s="25">
        <v>2.8</v>
      </c>
      <c r="FM149" s="25">
        <v>2.2000000000000002</v>
      </c>
      <c r="FN149" s="25">
        <v>2.8</v>
      </c>
      <c r="FO149" s="25">
        <v>2.2000000000000002</v>
      </c>
      <c r="FP149" s="25">
        <v>3.5</v>
      </c>
      <c r="FQ149" s="25">
        <v>2.2000000000000002</v>
      </c>
      <c r="FR149" s="25"/>
      <c r="FS149" s="25">
        <v>2.8</v>
      </c>
      <c r="FT149" s="25">
        <v>2.8</v>
      </c>
      <c r="FU149" s="25">
        <v>2.5</v>
      </c>
      <c r="FV149" s="25">
        <v>2.8</v>
      </c>
      <c r="FW149" s="25">
        <v>2.5</v>
      </c>
      <c r="FX149" s="25">
        <v>2.5</v>
      </c>
      <c r="FY149" s="25">
        <v>2.5</v>
      </c>
      <c r="FZ149" s="25">
        <v>2.8</v>
      </c>
      <c r="GA149" s="25">
        <v>2.2000000000000002</v>
      </c>
      <c r="GB149" s="25">
        <v>2.8</v>
      </c>
      <c r="GC149" s="25">
        <v>2</v>
      </c>
      <c r="GD149" s="25">
        <v>2.8</v>
      </c>
      <c r="GE149" s="25">
        <v>2.2000000000000002</v>
      </c>
      <c r="GG149" s="28">
        <v>560706</v>
      </c>
      <c r="GH149" s="28">
        <v>386426.8</v>
      </c>
      <c r="GI149" s="28">
        <v>1904278.9</v>
      </c>
      <c r="GJ149" s="28">
        <v>136666</v>
      </c>
      <c r="GK149" s="28">
        <v>151055.4</v>
      </c>
      <c r="GL149" s="28">
        <v>125939.4</v>
      </c>
      <c r="GM149" s="28">
        <v>48865.4</v>
      </c>
      <c r="GN149" s="28">
        <v>448639.5</v>
      </c>
      <c r="GO149" s="28">
        <v>568018.30000000005</v>
      </c>
      <c r="GP149" s="28">
        <v>50075.9</v>
      </c>
      <c r="GQ149" s="28">
        <v>296729</v>
      </c>
      <c r="GR149" s="28">
        <v>3095.5</v>
      </c>
      <c r="GS149" s="28">
        <v>35263.800000000003</v>
      </c>
      <c r="GU149" s="26">
        <v>25.21</v>
      </c>
      <c r="GV149" s="26">
        <v>19.399999999999999</v>
      </c>
      <c r="GW149" s="26">
        <v>59.19</v>
      </c>
      <c r="GX149" s="26">
        <v>41.39</v>
      </c>
      <c r="GY149" s="26">
        <v>56.02</v>
      </c>
      <c r="GZ149" s="26">
        <v>54.81</v>
      </c>
      <c r="HA149" s="26">
        <v>25.58</v>
      </c>
      <c r="HB149" s="26">
        <v>34.549999999999997</v>
      </c>
      <c r="HC149" s="26">
        <v>17.55</v>
      </c>
      <c r="HD149" s="26">
        <v>8.66</v>
      </c>
      <c r="HE149" s="26">
        <v>12.39</v>
      </c>
      <c r="HF149" s="26">
        <v>9.02</v>
      </c>
      <c r="HG149" s="26">
        <v>2</v>
      </c>
      <c r="HI149" s="27">
        <f t="shared" si="74"/>
        <v>2.1297610745126563E-2</v>
      </c>
      <c r="HJ149" s="27">
        <f t="shared" si="71"/>
        <v>9.6027374461632245E-3</v>
      </c>
      <c r="HK149" s="27">
        <f t="shared" si="71"/>
        <v>1.4357241492035648E-2</v>
      </c>
      <c r="HL149" s="27">
        <f t="shared" si="71"/>
        <v>2.5749474567376824E-2</v>
      </c>
      <c r="HM149" s="27">
        <f t="shared" si="71"/>
        <v>2.3480778371754645E-2</v>
      </c>
      <c r="HN149" s="27">
        <f t="shared" si="71"/>
        <v>3.8230629102673629E-2</v>
      </c>
      <c r="HO149" s="27">
        <f t="shared" si="71"/>
        <v>3.673707118320757E-2</v>
      </c>
      <c r="HP149" s="27">
        <f t="shared" si="71"/>
        <v>1.1893083583274573E-2</v>
      </c>
      <c r="HQ149" s="27">
        <f t="shared" si="71"/>
        <v>1.0120754996029872E-2</v>
      </c>
      <c r="HR149" s="27">
        <f t="shared" si="71"/>
        <v>1.9438914596143345E-2</v>
      </c>
      <c r="HS149" s="27">
        <f t="shared" si="71"/>
        <v>9.0513196881273471E-3</v>
      </c>
      <c r="HT149" s="27">
        <f t="shared" si="71"/>
        <v>0.14299896798826769</v>
      </c>
      <c r="HU149" s="27">
        <f t="shared" si="71"/>
        <v>1.0125597431387729E-2</v>
      </c>
      <c r="HW149" s="27">
        <f t="shared" si="77"/>
        <v>4.5561978667049252E-2</v>
      </c>
      <c r="HX149" s="27">
        <f t="shared" si="78"/>
        <v>1.8144372404525412E-2</v>
      </c>
      <c r="HY149" s="27">
        <f t="shared" si="79"/>
        <v>2.3955057429461479E-2</v>
      </c>
      <c r="HZ149" s="27">
        <f t="shared" si="80"/>
        <v>3.7635432027677967E-2</v>
      </c>
      <c r="IA149" s="27">
        <f t="shared" si="81"/>
        <v>3.4542573062688257E-2</v>
      </c>
      <c r="IB149" s="27">
        <f t="shared" si="82"/>
        <v>4.9183704340589621E-2</v>
      </c>
      <c r="IC149" s="27">
        <f t="shared" si="83"/>
        <v>4.7434906311757612E-2</v>
      </c>
      <c r="ID149" s="27">
        <f t="shared" si="84"/>
        <v>1.9722300506144225E-2</v>
      </c>
      <c r="IE149" s="27">
        <f t="shared" si="85"/>
        <v>1.4160960390444998E-2</v>
      </c>
      <c r="IF149" s="27">
        <f t="shared" si="86"/>
        <v>2.6203073708163341E-2</v>
      </c>
      <c r="IG149" s="27">
        <f t="shared" si="87"/>
        <v>1.0903219696318201E-2</v>
      </c>
      <c r="IH149" s="27"/>
      <c r="II149" s="27"/>
      <c r="IK149" s="27">
        <f t="shared" si="94"/>
        <v>2.7891984973174157E-3</v>
      </c>
      <c r="IL149" s="27">
        <f t="shared" si="94"/>
        <v>4.2896668808317332E-3</v>
      </c>
      <c r="IM149" s="27">
        <f t="shared" si="94"/>
        <v>1.5886942895708817E-2</v>
      </c>
      <c r="IN149" s="27">
        <f t="shared" si="93"/>
        <v>1.0819979299054998</v>
      </c>
      <c r="IO149" s="27">
        <f t="shared" si="93"/>
        <v>7.4480446889365545E-2</v>
      </c>
      <c r="IP149" s="27">
        <f t="shared" si="93"/>
        <v>4.4522115884669889E-3</v>
      </c>
      <c r="IQ149" s="27">
        <f t="shared" si="93"/>
        <v>3.1512424690991948E-2</v>
      </c>
      <c r="IR149" s="27">
        <f t="shared" si="66"/>
        <v>5.2960361110519841E-3</v>
      </c>
      <c r="IS149" s="27">
        <f t="shared" si="66"/>
        <v>6.5532040533940253E-3</v>
      </c>
      <c r="IT149" s="27">
        <f t="shared" si="66"/>
        <v>1.6688996393743352E-2</v>
      </c>
      <c r="IU149" s="27">
        <f t="shared" si="66"/>
        <v>8.5683516021406725E-2</v>
      </c>
      <c r="IV149" s="27">
        <f t="shared" si="66"/>
        <v>0.13281661693841626</v>
      </c>
      <c r="IW149" s="27">
        <f t="shared" si="66"/>
        <v>1.7368849421695327E-2</v>
      </c>
    </row>
    <row r="150" spans="1:257">
      <c r="A150" s="21">
        <v>148</v>
      </c>
      <c r="B150" s="19" t="s">
        <v>173</v>
      </c>
      <c r="C150" s="19">
        <v>9</v>
      </c>
      <c r="D150" s="19">
        <v>1</v>
      </c>
      <c r="E150" s="19">
        <v>12</v>
      </c>
      <c r="G150" s="23">
        <v>41219</v>
      </c>
      <c r="H150" s="24">
        <v>0.11113425925925925</v>
      </c>
      <c r="J150" s="25">
        <v>32.591999999999999</v>
      </c>
      <c r="K150" s="25">
        <v>-35.023000000000003</v>
      </c>
      <c r="L150" s="25">
        <v>10.503</v>
      </c>
      <c r="M150" s="26"/>
      <c r="O150" s="26">
        <v>45.238483639999998</v>
      </c>
      <c r="P150" s="26">
        <v>6.2371074599999998</v>
      </c>
      <c r="Q150" s="26">
        <v>0.60899884999999998</v>
      </c>
      <c r="R150" s="26">
        <v>2.6308080000000001E-2</v>
      </c>
      <c r="S150" s="26">
        <v>0.15593765999999998</v>
      </c>
      <c r="T150" s="26">
        <v>34.031784500000001</v>
      </c>
      <c r="U150" s="26">
        <v>1.0032857099999999</v>
      </c>
      <c r="V150" s="26">
        <v>7.4539236499999992</v>
      </c>
      <c r="W150" s="26">
        <v>1.6202735999999998</v>
      </c>
      <c r="X150" s="26">
        <v>1.31831466</v>
      </c>
      <c r="Y150" s="26">
        <v>3.1319859999999998E-2</v>
      </c>
      <c r="Z150" s="26">
        <v>0.51800000000000002</v>
      </c>
      <c r="AA150" s="26">
        <v>0.32600000000000001</v>
      </c>
      <c r="AB150" s="26">
        <f t="shared" si="88"/>
        <v>98.569737669999981</v>
      </c>
      <c r="AC150" s="26">
        <f t="shared" si="89"/>
        <v>0.21811545182752232</v>
      </c>
      <c r="AD150" s="26">
        <f t="shared" si="75"/>
        <v>7.3559007367459073E-2</v>
      </c>
      <c r="AE150" s="26">
        <f t="shared" si="76"/>
        <v>98.278063210804987</v>
      </c>
      <c r="AG150" s="25">
        <v>79.117000000000004</v>
      </c>
      <c r="AH150" s="25">
        <v>14.145</v>
      </c>
      <c r="AI150" s="25">
        <v>0.58640000000000003</v>
      </c>
      <c r="AJ150" s="25">
        <v>4.1799999999999997E-2</v>
      </c>
      <c r="AK150" s="25">
        <v>0.18479999999999999</v>
      </c>
      <c r="AL150" s="25">
        <v>45.545999999999999</v>
      </c>
      <c r="AM150" s="25">
        <v>2.9565000000000001</v>
      </c>
      <c r="AN150" s="25">
        <v>9.8650000000000002</v>
      </c>
      <c r="AO150" s="25">
        <v>6.7990000000000004</v>
      </c>
      <c r="AP150" s="25">
        <v>8.1259999999999994</v>
      </c>
      <c r="AQ150" s="25">
        <v>0.21629999999999999</v>
      </c>
      <c r="AR150" s="25">
        <v>6.3216000000000001</v>
      </c>
      <c r="AS150" s="25">
        <v>16.748000000000001</v>
      </c>
      <c r="AU150" s="26">
        <v>42.667099999999998</v>
      </c>
      <c r="AV150" s="26">
        <v>5.1840999999999999</v>
      </c>
      <c r="AW150" s="26">
        <v>0.57909999999999995</v>
      </c>
      <c r="AX150" s="26">
        <v>2.53E-2</v>
      </c>
      <c r="AY150" s="26">
        <v>0.15229999999999999</v>
      </c>
      <c r="AZ150" s="26">
        <v>32.1145</v>
      </c>
      <c r="BA150" s="26">
        <v>0.97650000000000003</v>
      </c>
      <c r="BB150" s="26">
        <v>5.6516999999999999</v>
      </c>
      <c r="BC150" s="26">
        <v>1.6696</v>
      </c>
      <c r="BD150" s="26">
        <v>0.94830000000000003</v>
      </c>
      <c r="BE150" s="26">
        <v>3.2300000000000002E-2</v>
      </c>
      <c r="BF150" s="26">
        <v>0.57020000000000004</v>
      </c>
      <c r="BG150" s="26">
        <v>0.33500000000000002</v>
      </c>
      <c r="BI150" s="27">
        <f t="shared" si="92"/>
        <v>1.0602661919839877</v>
      </c>
      <c r="BJ150" s="27">
        <f t="shared" si="92"/>
        <v>1.2031225207847072</v>
      </c>
      <c r="BK150" s="27">
        <f t="shared" si="92"/>
        <v>1.0516298566741495</v>
      </c>
      <c r="BL150" s="27">
        <f t="shared" si="91"/>
        <v>1.0398450592885375</v>
      </c>
      <c r="BM150" s="27">
        <f t="shared" si="91"/>
        <v>1.0238848325673013</v>
      </c>
      <c r="BN150" s="27">
        <f t="shared" si="91"/>
        <v>1.0597015211197434</v>
      </c>
      <c r="BO150" s="27">
        <f t="shared" si="68"/>
        <v>1.0274303225806449</v>
      </c>
      <c r="BP150" s="27">
        <f t="shared" si="68"/>
        <v>1.3188816904648157</v>
      </c>
      <c r="BQ150" s="27">
        <f t="shared" si="68"/>
        <v>0.97045615716339229</v>
      </c>
      <c r="BR150" s="27">
        <f t="shared" si="68"/>
        <v>1.3901873457766529</v>
      </c>
      <c r="BS150" s="27">
        <f t="shared" si="68"/>
        <v>0.96965510835913304</v>
      </c>
      <c r="BT150" s="27">
        <f t="shared" si="68"/>
        <v>0.90845317432479833</v>
      </c>
      <c r="BU150" s="27">
        <f t="shared" si="90"/>
        <v>0.9731343283582089</v>
      </c>
      <c r="BW150" s="19">
        <v>443614.3</v>
      </c>
      <c r="BX150" s="19">
        <v>54660.2</v>
      </c>
      <c r="BY150" s="19">
        <v>11165.9</v>
      </c>
      <c r="BZ150" s="19">
        <v>69.900000000000006</v>
      </c>
      <c r="CA150" s="19">
        <v>279.8</v>
      </c>
      <c r="CB150" s="19">
        <v>57358.400000000001</v>
      </c>
      <c r="CC150" s="19">
        <v>1445.7</v>
      </c>
      <c r="CD150" s="19">
        <v>44257.2</v>
      </c>
      <c r="CE150" s="19">
        <v>38620.9</v>
      </c>
      <c r="CF150" s="19">
        <v>4070.6</v>
      </c>
      <c r="CG150" s="19">
        <v>642.9</v>
      </c>
      <c r="CH150" s="19">
        <v>196.5</v>
      </c>
      <c r="CI150" s="19">
        <v>5906.1</v>
      </c>
      <c r="CK150" s="19">
        <f t="shared" si="72"/>
        <v>446901.64285714284</v>
      </c>
      <c r="CL150" s="19">
        <f t="shared" si="69"/>
        <v>55912.019607843133</v>
      </c>
      <c r="CM150" s="19">
        <f t="shared" si="69"/>
        <v>17565.623404255319</v>
      </c>
      <c r="CN150" s="19">
        <f t="shared" si="69"/>
        <v>376.35</v>
      </c>
      <c r="CO150" s="19">
        <f t="shared" si="69"/>
        <v>506.9382978723404</v>
      </c>
      <c r="CP150" s="19">
        <f t="shared" si="69"/>
        <v>57687.049122807017</v>
      </c>
      <c r="CQ150" s="19">
        <f t="shared" si="69"/>
        <v>1660.6000000000001</v>
      </c>
      <c r="CR150" s="19">
        <f t="shared" si="69"/>
        <v>44946.75</v>
      </c>
      <c r="CS150" s="19">
        <f t="shared" si="69"/>
        <v>42526.65</v>
      </c>
      <c r="CT150" s="19">
        <f t="shared" si="69"/>
        <v>4382.05</v>
      </c>
      <c r="CU150" s="19">
        <f t="shared" si="69"/>
        <v>2306.390476190476</v>
      </c>
      <c r="CV150" s="19">
        <f t="shared" si="69"/>
        <v>324.92222222222222</v>
      </c>
      <c r="CW150" s="19">
        <f t="shared" si="69"/>
        <v>7065.35</v>
      </c>
      <c r="CY150" s="19">
        <v>3904.1</v>
      </c>
      <c r="CZ150" s="19">
        <v>1429.1</v>
      </c>
      <c r="DA150" s="19">
        <v>6702.2</v>
      </c>
      <c r="DB150" s="19">
        <v>313.10000000000002</v>
      </c>
      <c r="DC150" s="19">
        <v>236.5</v>
      </c>
      <c r="DD150" s="19">
        <v>369.8</v>
      </c>
      <c r="DE150" s="19">
        <v>229.9</v>
      </c>
      <c r="DF150" s="19">
        <v>782.8</v>
      </c>
      <c r="DG150" s="19">
        <v>4160.6000000000004</v>
      </c>
      <c r="DH150" s="19">
        <v>346.4</v>
      </c>
      <c r="DI150" s="19">
        <v>1818.8</v>
      </c>
      <c r="DJ150" s="19">
        <v>143.19999999999999</v>
      </c>
      <c r="DK150" s="19">
        <v>1219.2</v>
      </c>
      <c r="DM150" s="19">
        <v>2465</v>
      </c>
      <c r="DN150" s="19">
        <v>1036</v>
      </c>
      <c r="DO150" s="19">
        <v>6056</v>
      </c>
      <c r="DP150" s="19">
        <v>299.8</v>
      </c>
      <c r="DQ150" s="19">
        <v>216.5</v>
      </c>
      <c r="DR150" s="19">
        <v>296.5</v>
      </c>
      <c r="DS150" s="19">
        <v>199.9</v>
      </c>
      <c r="DT150" s="19">
        <v>596.29999999999995</v>
      </c>
      <c r="DU150" s="19">
        <v>3650.9</v>
      </c>
      <c r="DV150" s="19">
        <v>276.5</v>
      </c>
      <c r="DW150" s="19">
        <v>1522.3</v>
      </c>
      <c r="DX150" s="19">
        <v>116.6</v>
      </c>
      <c r="DY150" s="19">
        <v>1099.3</v>
      </c>
      <c r="EA150" s="19">
        <f t="shared" si="73"/>
        <v>3287.3428571428572</v>
      </c>
      <c r="EB150" s="19">
        <f t="shared" si="70"/>
        <v>1251.8196078431372</v>
      </c>
      <c r="EC150" s="19">
        <f t="shared" si="70"/>
        <v>6399.7234042553191</v>
      </c>
      <c r="ED150" s="19">
        <f t="shared" si="70"/>
        <v>306.45000000000005</v>
      </c>
      <c r="EE150" s="19">
        <f t="shared" si="70"/>
        <v>227.13829787234042</v>
      </c>
      <c r="EF150" s="19">
        <f t="shared" si="70"/>
        <v>328.64912280701753</v>
      </c>
      <c r="EG150" s="19">
        <f t="shared" si="70"/>
        <v>214.9</v>
      </c>
      <c r="EH150" s="19">
        <f t="shared" si="70"/>
        <v>689.55</v>
      </c>
      <c r="EI150" s="19">
        <f t="shared" si="70"/>
        <v>3905.75</v>
      </c>
      <c r="EJ150" s="19">
        <f t="shared" si="70"/>
        <v>311.45</v>
      </c>
      <c r="EK150" s="19">
        <f t="shared" si="70"/>
        <v>1663.4904761904761</v>
      </c>
      <c r="EL150" s="19">
        <f t="shared" si="70"/>
        <v>128.42222222222222</v>
      </c>
      <c r="EM150" s="19">
        <f t="shared" si="70"/>
        <v>1159.25</v>
      </c>
      <c r="EO150" s="26">
        <v>30.02</v>
      </c>
      <c r="EQ150" s="19">
        <v>10</v>
      </c>
      <c r="ER150" s="19">
        <v>30</v>
      </c>
      <c r="ES150" s="19">
        <v>20</v>
      </c>
      <c r="ET150" s="19">
        <v>50</v>
      </c>
      <c r="EU150" s="19">
        <v>30</v>
      </c>
      <c r="EV150" s="19">
        <v>30</v>
      </c>
      <c r="EW150" s="19">
        <v>30</v>
      </c>
      <c r="EX150" s="19">
        <v>30</v>
      </c>
      <c r="EY150" s="19">
        <v>20</v>
      </c>
      <c r="EZ150" s="19">
        <v>30</v>
      </c>
      <c r="FA150" s="19">
        <v>20</v>
      </c>
      <c r="FB150" s="19">
        <v>30</v>
      </c>
      <c r="FC150" s="19">
        <v>20</v>
      </c>
      <c r="FE150" s="25">
        <v>2.1</v>
      </c>
      <c r="FF150" s="25">
        <v>2.2999999999999998</v>
      </c>
      <c r="FG150" s="25">
        <v>2.2000000000000002</v>
      </c>
      <c r="FH150" s="25">
        <v>2.8</v>
      </c>
      <c r="FI150" s="25">
        <v>2.2000000000000002</v>
      </c>
      <c r="FJ150" s="25">
        <v>3.2</v>
      </c>
      <c r="FK150" s="25">
        <v>2.5</v>
      </c>
      <c r="FL150" s="25">
        <v>2.8</v>
      </c>
      <c r="FM150" s="25">
        <v>2.2000000000000002</v>
      </c>
      <c r="FN150" s="25">
        <v>2.8</v>
      </c>
      <c r="FO150" s="25">
        <v>2.2000000000000002</v>
      </c>
      <c r="FP150" s="25">
        <v>3.5</v>
      </c>
      <c r="FQ150" s="25">
        <v>2.2000000000000002</v>
      </c>
      <c r="FR150" s="25"/>
      <c r="FS150" s="25">
        <v>2.8</v>
      </c>
      <c r="FT150" s="25">
        <v>2.8</v>
      </c>
      <c r="FU150" s="25">
        <v>2.5</v>
      </c>
      <c r="FV150" s="25">
        <v>2.8</v>
      </c>
      <c r="FW150" s="25">
        <v>2.5</v>
      </c>
      <c r="FX150" s="25">
        <v>2.5</v>
      </c>
      <c r="FY150" s="25">
        <v>2.5</v>
      </c>
      <c r="FZ150" s="25">
        <v>2.8</v>
      </c>
      <c r="GA150" s="25">
        <v>2.2000000000000002</v>
      </c>
      <c r="GB150" s="25">
        <v>2.8</v>
      </c>
      <c r="GC150" s="25">
        <v>2</v>
      </c>
      <c r="GD150" s="25">
        <v>2.8</v>
      </c>
      <c r="GE150" s="25">
        <v>2.2000000000000002</v>
      </c>
      <c r="GG150" s="28">
        <v>560706</v>
      </c>
      <c r="GH150" s="28">
        <v>386426.8</v>
      </c>
      <c r="GI150" s="28">
        <v>1904278.9</v>
      </c>
      <c r="GJ150" s="28">
        <v>136666</v>
      </c>
      <c r="GK150" s="28">
        <v>151055.4</v>
      </c>
      <c r="GL150" s="28">
        <v>125939.4</v>
      </c>
      <c r="GM150" s="28">
        <v>48865.4</v>
      </c>
      <c r="GN150" s="28">
        <v>448639.5</v>
      </c>
      <c r="GO150" s="28">
        <v>568018.30000000005</v>
      </c>
      <c r="GP150" s="28">
        <v>50075.9</v>
      </c>
      <c r="GQ150" s="28">
        <v>296729</v>
      </c>
      <c r="GR150" s="28">
        <v>3095.5</v>
      </c>
      <c r="GS150" s="28">
        <v>35263.800000000003</v>
      </c>
      <c r="GU150" s="26">
        <v>25.21</v>
      </c>
      <c r="GV150" s="26">
        <v>19.399999999999999</v>
      </c>
      <c r="GW150" s="26">
        <v>59.19</v>
      </c>
      <c r="GX150" s="26">
        <v>41.39</v>
      </c>
      <c r="GY150" s="26">
        <v>56.02</v>
      </c>
      <c r="GZ150" s="26">
        <v>54.81</v>
      </c>
      <c r="HA150" s="26">
        <v>25.58</v>
      </c>
      <c r="HB150" s="26">
        <v>34.549999999999997</v>
      </c>
      <c r="HC150" s="26">
        <v>17.55</v>
      </c>
      <c r="HD150" s="26">
        <v>8.66</v>
      </c>
      <c r="HE150" s="26">
        <v>12.39</v>
      </c>
      <c r="HF150" s="26">
        <v>9.02</v>
      </c>
      <c r="HG150" s="26">
        <v>2</v>
      </c>
      <c r="HI150" s="27">
        <f t="shared" si="74"/>
        <v>2.1164400209597756E-2</v>
      </c>
      <c r="HJ150" s="27">
        <f t="shared" si="71"/>
        <v>9.5540058698306493E-3</v>
      </c>
      <c r="HK150" s="27">
        <f t="shared" si="71"/>
        <v>1.4317830116089236E-2</v>
      </c>
      <c r="HL150" s="27">
        <f t="shared" si="71"/>
        <v>1.909102713153674E-2</v>
      </c>
      <c r="HM150" s="27">
        <f t="shared" si="71"/>
        <v>2.5584293200597252E-2</v>
      </c>
      <c r="HN150" s="27">
        <f t="shared" si="71"/>
        <v>3.7378189360240469E-2</v>
      </c>
      <c r="HO150" s="27">
        <f t="shared" si="71"/>
        <v>3.5248443964055298E-2</v>
      </c>
      <c r="HP150" s="27">
        <f t="shared" si="71"/>
        <v>1.1923658951789928E-2</v>
      </c>
      <c r="HQ150" s="27">
        <f t="shared" si="71"/>
        <v>1.0260271298044575E-2</v>
      </c>
      <c r="HR150" s="27">
        <f t="shared" si="71"/>
        <v>1.896823442564511E-2</v>
      </c>
      <c r="HS150" s="27">
        <f t="shared" si="71"/>
        <v>9.0417953548844934E-3</v>
      </c>
      <c r="HT150" s="27">
        <f t="shared" si="71"/>
        <v>0.13411231139699614</v>
      </c>
      <c r="HU150" s="27">
        <f t="shared" si="71"/>
        <v>1.0289117860091561E-2</v>
      </c>
      <c r="HW150" s="27">
        <f t="shared" si="77"/>
        <v>4.527700136839248E-2</v>
      </c>
      <c r="HX150" s="27">
        <f t="shared" si="78"/>
        <v>1.8052294091045012E-2</v>
      </c>
      <c r="HY150" s="27">
        <f t="shared" si="79"/>
        <v>2.3889299548694891E-2</v>
      </c>
      <c r="HZ150" s="27">
        <f t="shared" si="80"/>
        <v>2.7903445255454098E-2</v>
      </c>
      <c r="IA150" s="27">
        <f t="shared" si="81"/>
        <v>3.7637053727398617E-2</v>
      </c>
      <c r="IB150" s="27">
        <f t="shared" si="82"/>
        <v>4.8087040611949364E-2</v>
      </c>
      <c r="IC150" s="27">
        <f t="shared" si="83"/>
        <v>4.55127908463882E-2</v>
      </c>
      <c r="ID150" s="27">
        <f t="shared" si="84"/>
        <v>1.9773003639753241E-2</v>
      </c>
      <c r="IE150" s="27">
        <f t="shared" si="85"/>
        <v>1.4356171600223969E-2</v>
      </c>
      <c r="IF150" s="27">
        <f t="shared" si="86"/>
        <v>2.5568610958736835E-2</v>
      </c>
      <c r="IG150" s="27">
        <f t="shared" si="87"/>
        <v>1.089174668449386E-2</v>
      </c>
      <c r="IH150" s="27"/>
      <c r="II150" s="27"/>
      <c r="IK150" s="27">
        <f t="shared" si="94"/>
        <v>2.7604923723712929E-3</v>
      </c>
      <c r="IL150" s="27">
        <f t="shared" si="94"/>
        <v>4.6091782809478806E-3</v>
      </c>
      <c r="IM150" s="27">
        <f t="shared" si="94"/>
        <v>1.7892778398107823E-2</v>
      </c>
      <c r="IN150" s="27">
        <f t="shared" si="93"/>
        <v>0.3051260130666395</v>
      </c>
      <c r="IO150" s="27">
        <f t="shared" si="93"/>
        <v>0.10203684166162488</v>
      </c>
      <c r="IP150" s="27">
        <f t="shared" si="93"/>
        <v>4.4249642078903299E-3</v>
      </c>
      <c r="IQ150" s="27">
        <f t="shared" si="93"/>
        <v>3.1565624209301063E-2</v>
      </c>
      <c r="IR150" s="27">
        <f t="shared" si="66"/>
        <v>5.0863390654294783E-3</v>
      </c>
      <c r="IS150" s="27">
        <f t="shared" si="66"/>
        <v>7.2005858739439144E-3</v>
      </c>
      <c r="IT150" s="27">
        <f t="shared" si="66"/>
        <v>1.7734706745041736E-2</v>
      </c>
      <c r="IU150" s="27">
        <f t="shared" si="66"/>
        <v>0.1264809078460398</v>
      </c>
      <c r="IV150" s="27">
        <f t="shared" si="66"/>
        <v>0.11417883907810465</v>
      </c>
      <c r="IW150" s="27">
        <f t="shared" si="66"/>
        <v>1.9816924505902968E-2</v>
      </c>
    </row>
    <row r="151" spans="1:257">
      <c r="A151" s="21">
        <v>149</v>
      </c>
      <c r="B151" s="19" t="s">
        <v>173</v>
      </c>
      <c r="C151" s="19">
        <v>9</v>
      </c>
      <c r="D151" s="19">
        <v>1</v>
      </c>
      <c r="E151" s="19">
        <v>13</v>
      </c>
      <c r="G151" s="23">
        <v>41219</v>
      </c>
      <c r="H151" s="24">
        <v>0.1141550925925926</v>
      </c>
      <c r="J151" s="25">
        <v>32.590000000000003</v>
      </c>
      <c r="K151" s="25">
        <v>-35.009</v>
      </c>
      <c r="L151" s="25">
        <v>10.503</v>
      </c>
      <c r="M151" s="26"/>
      <c r="O151" s="26">
        <v>46.641890679999996</v>
      </c>
      <c r="P151" s="26">
        <v>4.8540227400000004</v>
      </c>
      <c r="Q151" s="26">
        <v>0.47718813999999998</v>
      </c>
      <c r="R151" s="26">
        <v>7.3078000000000006E-3</v>
      </c>
      <c r="S151" s="26">
        <v>0.12504434999999997</v>
      </c>
      <c r="T151" s="26">
        <v>34.475627000000003</v>
      </c>
      <c r="U151" s="26">
        <v>0.99941201999999996</v>
      </c>
      <c r="V151" s="26">
        <v>8.0111023699999997</v>
      </c>
      <c r="W151" s="26">
        <v>1.1739287999999999</v>
      </c>
      <c r="X151" s="26">
        <v>1.07163615</v>
      </c>
      <c r="Y151" s="26">
        <v>1.6864539999999997E-2</v>
      </c>
      <c r="Z151" s="26">
        <v>0.44500000000000001</v>
      </c>
      <c r="AA151" s="26">
        <v>0.25900000000000001</v>
      </c>
      <c r="AB151" s="26">
        <f t="shared" si="88"/>
        <v>98.558024590000002</v>
      </c>
      <c r="AC151" s="26">
        <f t="shared" si="89"/>
        <v>0.18737717386727304</v>
      </c>
      <c r="AD151" s="26">
        <f t="shared" si="75"/>
        <v>5.8441051865557973E-2</v>
      </c>
      <c r="AE151" s="26">
        <f t="shared" si="76"/>
        <v>98.312206364267169</v>
      </c>
      <c r="AG151" s="25">
        <v>81.840999999999994</v>
      </c>
      <c r="AH151" s="25">
        <v>10.973000000000001</v>
      </c>
      <c r="AI151" s="25">
        <v>0.46010000000000001</v>
      </c>
      <c r="AJ151" s="25">
        <v>1.2200000000000001E-2</v>
      </c>
      <c r="AK151" s="25">
        <v>0.14910000000000001</v>
      </c>
      <c r="AL151" s="25">
        <v>46.142000000000003</v>
      </c>
      <c r="AM151" s="25">
        <v>2.9451000000000001</v>
      </c>
      <c r="AN151" s="25">
        <v>10.601000000000001</v>
      </c>
      <c r="AO151" s="25">
        <v>4.9222999999999999</v>
      </c>
      <c r="AP151" s="25">
        <v>6.5933999999999999</v>
      </c>
      <c r="AQ151" s="25">
        <v>0.12</v>
      </c>
      <c r="AR151" s="25">
        <v>5.4566999999999997</v>
      </c>
      <c r="AS151" s="25">
        <v>13.317500000000001</v>
      </c>
      <c r="AU151" s="26">
        <v>44.136099999999999</v>
      </c>
      <c r="AV151" s="26">
        <v>4.0216000000000003</v>
      </c>
      <c r="AW151" s="26">
        <v>0.45429999999999998</v>
      </c>
      <c r="AX151" s="26">
        <v>7.4000000000000003E-3</v>
      </c>
      <c r="AY151" s="26">
        <v>0.1229</v>
      </c>
      <c r="AZ151" s="26">
        <v>32.534700000000001</v>
      </c>
      <c r="BA151" s="26">
        <v>0.9728</v>
      </c>
      <c r="BB151" s="26">
        <v>6.0732999999999997</v>
      </c>
      <c r="BC151" s="26">
        <v>1.2087000000000001</v>
      </c>
      <c r="BD151" s="26">
        <v>0.76949999999999996</v>
      </c>
      <c r="BE151" s="26">
        <v>1.7899999999999999E-2</v>
      </c>
      <c r="BF151" s="26">
        <v>0.49220000000000003</v>
      </c>
      <c r="BG151" s="26">
        <v>0.26640000000000003</v>
      </c>
      <c r="BI151" s="27">
        <f t="shared" si="92"/>
        <v>1.0567741753349298</v>
      </c>
      <c r="BJ151" s="27">
        <f t="shared" si="92"/>
        <v>1.2069879500696241</v>
      </c>
      <c r="BK151" s="27">
        <f t="shared" si="92"/>
        <v>1.0503811138014527</v>
      </c>
      <c r="BL151" s="27">
        <f t="shared" si="91"/>
        <v>0.98754054054054052</v>
      </c>
      <c r="BM151" s="27">
        <f t="shared" si="91"/>
        <v>1.017447925142392</v>
      </c>
      <c r="BN151" s="27">
        <f t="shared" si="91"/>
        <v>1.059657135304767</v>
      </c>
      <c r="BO151" s="27">
        <f t="shared" si="68"/>
        <v>1.0273561060855263</v>
      </c>
      <c r="BP151" s="27">
        <f t="shared" si="68"/>
        <v>1.3190691008183359</v>
      </c>
      <c r="BQ151" s="27">
        <f t="shared" si="68"/>
        <v>0.97123256391164037</v>
      </c>
      <c r="BR151" s="27">
        <f t="shared" si="68"/>
        <v>1.3926395711500976</v>
      </c>
      <c r="BS151" s="27">
        <f t="shared" si="68"/>
        <v>0.94215307262569825</v>
      </c>
      <c r="BT151" s="27">
        <f t="shared" si="68"/>
        <v>0.90410402275497759</v>
      </c>
      <c r="BU151" s="27">
        <f t="shared" si="90"/>
        <v>0.97222222222222221</v>
      </c>
      <c r="BW151" s="19">
        <v>458884.1</v>
      </c>
      <c r="BX151" s="19">
        <v>42405.1</v>
      </c>
      <c r="BY151" s="19">
        <v>8760.7999999999993</v>
      </c>
      <c r="BZ151" s="19">
        <v>26.6</v>
      </c>
      <c r="CA151" s="19">
        <v>226.5</v>
      </c>
      <c r="CB151" s="19">
        <v>58111.3</v>
      </c>
      <c r="CC151" s="19">
        <v>1439</v>
      </c>
      <c r="CD151" s="19">
        <v>47561.599999999999</v>
      </c>
      <c r="CE151" s="19">
        <v>27958</v>
      </c>
      <c r="CF151" s="19">
        <v>3301.1</v>
      </c>
      <c r="CG151" s="19">
        <v>356.4</v>
      </c>
      <c r="CH151" s="19">
        <v>169.9</v>
      </c>
      <c r="CI151" s="19">
        <v>4696.8999999999996</v>
      </c>
      <c r="CK151" s="19">
        <f t="shared" si="72"/>
        <v>462056.27142857143</v>
      </c>
      <c r="CL151" s="19">
        <f t="shared" si="69"/>
        <v>43656.447058823527</v>
      </c>
      <c r="CM151" s="19">
        <f t="shared" si="69"/>
        <v>15026.372340425531</v>
      </c>
      <c r="CN151" s="19">
        <f t="shared" si="69"/>
        <v>349.70000000000005</v>
      </c>
      <c r="CO151" s="19">
        <f t="shared" si="69"/>
        <v>440.33829787234038</v>
      </c>
      <c r="CP151" s="19">
        <f t="shared" si="69"/>
        <v>58471.538596491228</v>
      </c>
      <c r="CQ151" s="19">
        <f t="shared" si="69"/>
        <v>1647.2</v>
      </c>
      <c r="CR151" s="19">
        <f t="shared" si="69"/>
        <v>48287.799999999996</v>
      </c>
      <c r="CS151" s="19">
        <f t="shared" si="69"/>
        <v>31812.1</v>
      </c>
      <c r="CT151" s="19">
        <f t="shared" si="69"/>
        <v>3634.25</v>
      </c>
      <c r="CU151" s="19">
        <f t="shared" si="69"/>
        <v>2020.8380952380953</v>
      </c>
      <c r="CV151" s="19">
        <f t="shared" si="69"/>
        <v>326.5</v>
      </c>
      <c r="CW151" s="19">
        <f t="shared" si="69"/>
        <v>5779.5</v>
      </c>
      <c r="CY151" s="19">
        <v>3737.5</v>
      </c>
      <c r="CZ151" s="19">
        <v>1409.1</v>
      </c>
      <c r="DA151" s="19">
        <v>6505.7</v>
      </c>
      <c r="DB151" s="19">
        <v>343.1</v>
      </c>
      <c r="DC151" s="19">
        <v>223.2</v>
      </c>
      <c r="DD151" s="19">
        <v>386.4</v>
      </c>
      <c r="DE151" s="19">
        <v>223.2</v>
      </c>
      <c r="DF151" s="19">
        <v>789.5</v>
      </c>
      <c r="DG151" s="19">
        <v>4004</v>
      </c>
      <c r="DH151" s="19">
        <v>403.1</v>
      </c>
      <c r="DI151" s="19">
        <v>1688.9</v>
      </c>
      <c r="DJ151" s="19">
        <v>156.6</v>
      </c>
      <c r="DK151" s="19">
        <v>1125.9000000000001</v>
      </c>
      <c r="DM151" s="19">
        <v>2418.4</v>
      </c>
      <c r="DN151" s="19">
        <v>1059.3</v>
      </c>
      <c r="DO151" s="19">
        <v>5992.7</v>
      </c>
      <c r="DP151" s="19">
        <v>303.10000000000002</v>
      </c>
      <c r="DQ151" s="19">
        <v>203.2</v>
      </c>
      <c r="DR151" s="19">
        <v>339.8</v>
      </c>
      <c r="DS151" s="19">
        <v>193.2</v>
      </c>
      <c r="DT151" s="19">
        <v>662.9</v>
      </c>
      <c r="DU151" s="19">
        <v>3704.2</v>
      </c>
      <c r="DV151" s="19">
        <v>263.2</v>
      </c>
      <c r="DW151" s="19">
        <v>1642.2</v>
      </c>
      <c r="DX151" s="19">
        <v>156.6</v>
      </c>
      <c r="DY151" s="19">
        <v>1039.3</v>
      </c>
      <c r="EA151" s="19">
        <f t="shared" si="73"/>
        <v>3172.1714285714288</v>
      </c>
      <c r="EB151" s="19">
        <f t="shared" si="70"/>
        <v>1251.3470588235293</v>
      </c>
      <c r="EC151" s="19">
        <f t="shared" si="70"/>
        <v>6265.5723404255314</v>
      </c>
      <c r="ED151" s="19">
        <f t="shared" si="70"/>
        <v>323.10000000000002</v>
      </c>
      <c r="EE151" s="19">
        <f t="shared" si="70"/>
        <v>213.83829787234041</v>
      </c>
      <c r="EF151" s="19">
        <f t="shared" si="70"/>
        <v>360.23859649122807</v>
      </c>
      <c r="EG151" s="19">
        <f t="shared" si="70"/>
        <v>208.2</v>
      </c>
      <c r="EH151" s="19">
        <f t="shared" si="70"/>
        <v>726.2</v>
      </c>
      <c r="EI151" s="19">
        <f t="shared" si="70"/>
        <v>3854.1</v>
      </c>
      <c r="EJ151" s="19">
        <f t="shared" si="70"/>
        <v>333.15</v>
      </c>
      <c r="EK151" s="19">
        <f t="shared" si="70"/>
        <v>1664.4380952380952</v>
      </c>
      <c r="EL151" s="19">
        <f t="shared" si="70"/>
        <v>156.6</v>
      </c>
      <c r="EM151" s="19">
        <f t="shared" si="70"/>
        <v>1082.5999999999999</v>
      </c>
      <c r="EO151" s="26">
        <v>30.02</v>
      </c>
      <c r="EQ151" s="19">
        <v>10</v>
      </c>
      <c r="ER151" s="19">
        <v>30</v>
      </c>
      <c r="ES151" s="19">
        <v>20</v>
      </c>
      <c r="ET151" s="19">
        <v>50</v>
      </c>
      <c r="EU151" s="19">
        <v>30</v>
      </c>
      <c r="EV151" s="19">
        <v>30</v>
      </c>
      <c r="EW151" s="19">
        <v>30</v>
      </c>
      <c r="EX151" s="19">
        <v>30</v>
      </c>
      <c r="EY151" s="19">
        <v>20</v>
      </c>
      <c r="EZ151" s="19">
        <v>30</v>
      </c>
      <c r="FA151" s="19">
        <v>20</v>
      </c>
      <c r="FB151" s="19">
        <v>30</v>
      </c>
      <c r="FC151" s="19">
        <v>20</v>
      </c>
      <c r="FE151" s="25">
        <v>2.1</v>
      </c>
      <c r="FF151" s="25">
        <v>2.2999999999999998</v>
      </c>
      <c r="FG151" s="25">
        <v>2.2000000000000002</v>
      </c>
      <c r="FH151" s="25">
        <v>2.8</v>
      </c>
      <c r="FI151" s="25">
        <v>2.2000000000000002</v>
      </c>
      <c r="FJ151" s="25">
        <v>3.2</v>
      </c>
      <c r="FK151" s="25">
        <v>2.5</v>
      </c>
      <c r="FL151" s="25">
        <v>2.8</v>
      </c>
      <c r="FM151" s="25">
        <v>2.2000000000000002</v>
      </c>
      <c r="FN151" s="25">
        <v>2.8</v>
      </c>
      <c r="FO151" s="25">
        <v>2.2000000000000002</v>
      </c>
      <c r="FP151" s="25">
        <v>3.5</v>
      </c>
      <c r="FQ151" s="25">
        <v>2.2000000000000002</v>
      </c>
      <c r="FR151" s="25"/>
      <c r="FS151" s="25">
        <v>2.8</v>
      </c>
      <c r="FT151" s="25">
        <v>2.8</v>
      </c>
      <c r="FU151" s="25">
        <v>2.5</v>
      </c>
      <c r="FV151" s="25">
        <v>2.8</v>
      </c>
      <c r="FW151" s="25">
        <v>2.5</v>
      </c>
      <c r="FX151" s="25">
        <v>2.5</v>
      </c>
      <c r="FY151" s="25">
        <v>2.5</v>
      </c>
      <c r="FZ151" s="25">
        <v>2.8</v>
      </c>
      <c r="GA151" s="25">
        <v>2.2000000000000002</v>
      </c>
      <c r="GB151" s="25">
        <v>2.8</v>
      </c>
      <c r="GC151" s="25">
        <v>2</v>
      </c>
      <c r="GD151" s="25">
        <v>2.8</v>
      </c>
      <c r="GE151" s="25">
        <v>2.2000000000000002</v>
      </c>
      <c r="GG151" s="28">
        <v>560706</v>
      </c>
      <c r="GH151" s="28">
        <v>386426.8</v>
      </c>
      <c r="GI151" s="28">
        <v>1904278.9</v>
      </c>
      <c r="GJ151" s="28">
        <v>136666</v>
      </c>
      <c r="GK151" s="28">
        <v>151055.4</v>
      </c>
      <c r="GL151" s="28">
        <v>125939.4</v>
      </c>
      <c r="GM151" s="28">
        <v>48865.4</v>
      </c>
      <c r="GN151" s="28">
        <v>448639.5</v>
      </c>
      <c r="GO151" s="28">
        <v>568018.30000000005</v>
      </c>
      <c r="GP151" s="28">
        <v>50075.9</v>
      </c>
      <c r="GQ151" s="28">
        <v>296729</v>
      </c>
      <c r="GR151" s="28">
        <v>3095.5</v>
      </c>
      <c r="GS151" s="28">
        <v>35263.800000000003</v>
      </c>
      <c r="GU151" s="26">
        <v>25.21</v>
      </c>
      <c r="GV151" s="26">
        <v>19.399999999999999</v>
      </c>
      <c r="GW151" s="26">
        <v>59.19</v>
      </c>
      <c r="GX151" s="26">
        <v>41.39</v>
      </c>
      <c r="GY151" s="26">
        <v>56.02</v>
      </c>
      <c r="GZ151" s="26">
        <v>54.81</v>
      </c>
      <c r="HA151" s="26">
        <v>25.58</v>
      </c>
      <c r="HB151" s="26">
        <v>34.549999999999997</v>
      </c>
      <c r="HC151" s="26">
        <v>17.55</v>
      </c>
      <c r="HD151" s="26">
        <v>8.66</v>
      </c>
      <c r="HE151" s="26">
        <v>12.39</v>
      </c>
      <c r="HF151" s="26">
        <v>9.02</v>
      </c>
      <c r="HG151" s="26">
        <v>2</v>
      </c>
      <c r="HI151" s="27">
        <f t="shared" si="74"/>
        <v>2.0721875840321521E-2</v>
      </c>
      <c r="HJ151" s="27">
        <f t="shared" si="71"/>
        <v>9.5828920418868334E-3</v>
      </c>
      <c r="HK151" s="27">
        <f t="shared" si="71"/>
        <v>1.415014773358542E-2</v>
      </c>
      <c r="HL151" s="27">
        <f t="shared" si="71"/>
        <v>1.8616766929676176E-2</v>
      </c>
      <c r="HM151" s="27">
        <f t="shared" si="71"/>
        <v>2.466789353453476E-2</v>
      </c>
      <c r="HN151" s="27">
        <f t="shared" si="71"/>
        <v>3.9131721248376751E-2</v>
      </c>
      <c r="HO151" s="27">
        <f t="shared" si="71"/>
        <v>3.4692111402823168E-2</v>
      </c>
      <c r="HP151" s="27">
        <f t="shared" si="71"/>
        <v>1.2238170359026751E-2</v>
      </c>
      <c r="HQ151" s="27">
        <f t="shared" si="71"/>
        <v>1.0200358330723434E-2</v>
      </c>
      <c r="HR151" s="27">
        <f t="shared" si="71"/>
        <v>1.9652511081899183E-2</v>
      </c>
      <c r="HS151" s="27">
        <f t="shared" si="71"/>
        <v>8.7878475977374651E-3</v>
      </c>
      <c r="HT151" s="27">
        <f t="shared" si="71"/>
        <v>0.14738737732761342</v>
      </c>
      <c r="HU151" s="27">
        <f t="shared" si="71"/>
        <v>9.9338214939916399E-3</v>
      </c>
      <c r="HW151" s="27">
        <f t="shared" si="77"/>
        <v>4.433030898519983E-2</v>
      </c>
      <c r="HX151" s="27">
        <f t="shared" si="78"/>
        <v>1.8106874513145171E-2</v>
      </c>
      <c r="HY151" s="27">
        <f t="shared" si="79"/>
        <v>2.3609521493487273E-2</v>
      </c>
      <c r="HZ151" s="27">
        <f t="shared" si="80"/>
        <v>2.7210266544414698E-2</v>
      </c>
      <c r="IA151" s="27">
        <f t="shared" si="81"/>
        <v>3.6288938178654084E-2</v>
      </c>
      <c r="IB151" s="27">
        <f t="shared" si="82"/>
        <v>5.0342959386036688E-2</v>
      </c>
      <c r="IC151" s="27">
        <f t="shared" si="83"/>
        <v>4.4794454243325274E-2</v>
      </c>
      <c r="ID151" s="27">
        <f t="shared" si="84"/>
        <v>2.029455790637406E-2</v>
      </c>
      <c r="IE151" s="27">
        <f t="shared" si="85"/>
        <v>1.427234137634823E-2</v>
      </c>
      <c r="IF151" s="27">
        <f t="shared" si="86"/>
        <v>2.6490995363067638E-2</v>
      </c>
      <c r="IG151" s="27">
        <f t="shared" si="87"/>
        <v>1.058584121623455E-2</v>
      </c>
      <c r="IH151" s="27"/>
      <c r="II151" s="27"/>
      <c r="IK151" s="27">
        <f t="shared" si="94"/>
        <v>2.7128437165289698E-3</v>
      </c>
      <c r="IL151" s="27">
        <f t="shared" si="94"/>
        <v>5.2659508156623807E-3</v>
      </c>
      <c r="IM151" s="27">
        <f t="shared" si="94"/>
        <v>2.1495302281343248E-2</v>
      </c>
      <c r="IN151" s="27">
        <f t="shared" si="93"/>
        <v>0.7959229153943066</v>
      </c>
      <c r="IO151" s="27">
        <f t="shared" si="93"/>
        <v>0.11899078333637636</v>
      </c>
      <c r="IP151" s="27">
        <f t="shared" si="93"/>
        <v>4.398245038771743E-3</v>
      </c>
      <c r="IQ151" s="27">
        <f t="shared" si="93"/>
        <v>3.1542202159518216E-2</v>
      </c>
      <c r="IR151" s="27">
        <f t="shared" si="66"/>
        <v>4.9049845730759194E-3</v>
      </c>
      <c r="IS151" s="27">
        <f t="shared" si="66"/>
        <v>8.7177011698260348E-3</v>
      </c>
      <c r="IT151" s="27">
        <f t="shared" si="66"/>
        <v>2.0106123349855055E-2</v>
      </c>
      <c r="IU151" s="27">
        <f t="shared" si="66"/>
        <v>0.2198249502320864</v>
      </c>
      <c r="IV151" s="27">
        <f t="shared" si="66"/>
        <v>0.136319871663063</v>
      </c>
      <c r="IW151" s="27">
        <f t="shared" si="66"/>
        <v>2.2761289660966452E-2</v>
      </c>
    </row>
    <row r="152" spans="1:257">
      <c r="A152" s="21">
        <v>150</v>
      </c>
      <c r="B152" s="19" t="s">
        <v>173</v>
      </c>
      <c r="C152" s="19">
        <v>9</v>
      </c>
      <c r="D152" s="19">
        <v>1</v>
      </c>
      <c r="E152" s="19">
        <v>14</v>
      </c>
      <c r="G152" s="23">
        <v>41219</v>
      </c>
      <c r="H152" s="24">
        <v>0.11722222222222223</v>
      </c>
      <c r="J152" s="25">
        <v>32.588999999999999</v>
      </c>
      <c r="K152" s="25">
        <v>-34.999000000000002</v>
      </c>
      <c r="L152" s="25">
        <v>10.503</v>
      </c>
      <c r="M152" s="26"/>
      <c r="O152" s="26">
        <v>46.789505139999996</v>
      </c>
      <c r="P152" s="26">
        <v>4.6650767399999999</v>
      </c>
      <c r="Q152" s="26">
        <v>0.43213890999999993</v>
      </c>
      <c r="R152" s="26">
        <v>2.4846520000000004E-2</v>
      </c>
      <c r="S152" s="26">
        <v>9.8564369999999998E-2</v>
      </c>
      <c r="T152" s="26">
        <v>34.316100999999996</v>
      </c>
      <c r="U152" s="26">
        <v>0.99812078999999987</v>
      </c>
      <c r="V152" s="26">
        <v>8.2266774700000003</v>
      </c>
      <c r="W152" s="26">
        <v>1.1417472</v>
      </c>
      <c r="X152" s="26">
        <v>1.0217612599999999</v>
      </c>
      <c r="Y152" s="26">
        <v>1.2046100000000001E-2</v>
      </c>
      <c r="Z152" s="26">
        <v>0.41200000000000003</v>
      </c>
      <c r="AA152" s="26">
        <v>0.26200000000000001</v>
      </c>
      <c r="AB152" s="26">
        <f t="shared" si="88"/>
        <v>98.400585499999991</v>
      </c>
      <c r="AC152" s="26">
        <f t="shared" si="89"/>
        <v>0.17348178794003707</v>
      </c>
      <c r="AD152" s="26">
        <f t="shared" si="75"/>
        <v>5.9117975246240115E-2</v>
      </c>
      <c r="AE152" s="26">
        <f t="shared" si="76"/>
        <v>98.167985736813719</v>
      </c>
      <c r="AG152" s="25">
        <v>82.123000000000005</v>
      </c>
      <c r="AH152" s="25">
        <v>10.54</v>
      </c>
      <c r="AI152" s="25">
        <v>0.41620000000000001</v>
      </c>
      <c r="AJ152" s="25">
        <v>3.95E-2</v>
      </c>
      <c r="AK152" s="25">
        <v>0.1174</v>
      </c>
      <c r="AL152" s="25">
        <v>45.908999999999999</v>
      </c>
      <c r="AM152" s="25">
        <v>2.9382999999999999</v>
      </c>
      <c r="AN152" s="25">
        <v>10.898999999999999</v>
      </c>
      <c r="AO152" s="25">
        <v>4.7877000000000001</v>
      </c>
      <c r="AP152" s="25">
        <v>6.2938999999999998</v>
      </c>
      <c r="AQ152" s="25">
        <v>8.2500000000000004E-2</v>
      </c>
      <c r="AR152" s="25">
        <v>5.0461</v>
      </c>
      <c r="AS152" s="25">
        <v>13.454499999999999</v>
      </c>
      <c r="AU152" s="26">
        <v>44.288200000000003</v>
      </c>
      <c r="AV152" s="26">
        <v>3.8628999999999998</v>
      </c>
      <c r="AW152" s="26">
        <v>0.41099999999999998</v>
      </c>
      <c r="AX152" s="26">
        <v>2.3900000000000001E-2</v>
      </c>
      <c r="AY152" s="26">
        <v>9.6699999999999994E-2</v>
      </c>
      <c r="AZ152" s="26">
        <v>32.370399999999997</v>
      </c>
      <c r="BA152" s="26">
        <v>0.97050000000000003</v>
      </c>
      <c r="BB152" s="26">
        <v>6.2439999999999998</v>
      </c>
      <c r="BC152" s="26">
        <v>1.1757</v>
      </c>
      <c r="BD152" s="26">
        <v>0.73450000000000004</v>
      </c>
      <c r="BE152" s="26">
        <v>1.23E-2</v>
      </c>
      <c r="BF152" s="26">
        <v>0.45519999999999999</v>
      </c>
      <c r="BG152" s="26">
        <v>0.26910000000000001</v>
      </c>
      <c r="BI152" s="27">
        <f t="shared" si="92"/>
        <v>1.0564779137558085</v>
      </c>
      <c r="BJ152" s="27">
        <f t="shared" si="92"/>
        <v>1.2076617929534805</v>
      </c>
      <c r="BK152" s="27">
        <f t="shared" si="92"/>
        <v>1.0514328710462286</v>
      </c>
      <c r="BL152" s="27">
        <f t="shared" si="91"/>
        <v>1.0396033472803348</v>
      </c>
      <c r="BM152" s="27">
        <f t="shared" si="91"/>
        <v>1.0192799379524302</v>
      </c>
      <c r="BN152" s="27">
        <f t="shared" si="91"/>
        <v>1.0601074129451598</v>
      </c>
      <c r="BO152" s="27">
        <f t="shared" si="68"/>
        <v>1.0284603709428128</v>
      </c>
      <c r="BP152" s="27">
        <f t="shared" si="68"/>
        <v>1.3175332270980142</v>
      </c>
      <c r="BQ152" s="27">
        <f t="shared" si="68"/>
        <v>0.97112120438887473</v>
      </c>
      <c r="BR152" s="27">
        <f t="shared" si="68"/>
        <v>1.3910976991150441</v>
      </c>
      <c r="BS152" s="27">
        <f t="shared" si="68"/>
        <v>0.97935772357723583</v>
      </c>
      <c r="BT152" s="27">
        <f t="shared" si="68"/>
        <v>0.90509666080843598</v>
      </c>
      <c r="BU152" s="27">
        <f t="shared" si="90"/>
        <v>0.97361575622445184</v>
      </c>
      <c r="BW152" s="19">
        <v>460469.7</v>
      </c>
      <c r="BX152" s="19">
        <v>40729.5</v>
      </c>
      <c r="BY152" s="19">
        <v>7924.7</v>
      </c>
      <c r="BZ152" s="19">
        <v>60</v>
      </c>
      <c r="CA152" s="19">
        <v>179.9</v>
      </c>
      <c r="CB152" s="19">
        <v>57818.1</v>
      </c>
      <c r="CC152" s="19">
        <v>1435.7</v>
      </c>
      <c r="CD152" s="19">
        <v>48897.4</v>
      </c>
      <c r="CE152" s="19">
        <v>27195.200000000001</v>
      </c>
      <c r="CF152" s="19">
        <v>3151.2</v>
      </c>
      <c r="CG152" s="19">
        <v>243.2</v>
      </c>
      <c r="CH152" s="19">
        <v>156.6</v>
      </c>
      <c r="CI152" s="19">
        <v>4743.5</v>
      </c>
      <c r="CK152" s="19">
        <f t="shared" si="72"/>
        <v>463814.14285714284</v>
      </c>
      <c r="CL152" s="19">
        <f t="shared" si="69"/>
        <v>41885.815686274509</v>
      </c>
      <c r="CM152" s="19">
        <f t="shared" si="69"/>
        <v>14312.934042553192</v>
      </c>
      <c r="CN152" s="19">
        <f t="shared" si="69"/>
        <v>343.15</v>
      </c>
      <c r="CO152" s="19">
        <f t="shared" ref="CO152:CW180" si="95">CA152+EE152</f>
        <v>425.22553191489362</v>
      </c>
      <c r="CP152" s="19">
        <f t="shared" si="95"/>
        <v>58169.42456140351</v>
      </c>
      <c r="CQ152" s="19">
        <f t="shared" si="95"/>
        <v>1645.55</v>
      </c>
      <c r="CR152" s="19">
        <f t="shared" si="95"/>
        <v>49638.55</v>
      </c>
      <c r="CS152" s="19">
        <f t="shared" si="95"/>
        <v>31024.3</v>
      </c>
      <c r="CT152" s="19">
        <f t="shared" si="95"/>
        <v>3507.6</v>
      </c>
      <c r="CU152" s="19">
        <f t="shared" si="95"/>
        <v>1927.1333333333332</v>
      </c>
      <c r="CV152" s="19">
        <f t="shared" si="95"/>
        <v>314.64444444444439</v>
      </c>
      <c r="CW152" s="19">
        <f t="shared" si="95"/>
        <v>5826.1</v>
      </c>
      <c r="CY152" s="19">
        <v>4044</v>
      </c>
      <c r="CZ152" s="19">
        <v>1282.5</v>
      </c>
      <c r="DA152" s="19">
        <v>6742.2</v>
      </c>
      <c r="DB152" s="19">
        <v>286.5</v>
      </c>
      <c r="DC152" s="19">
        <v>276.5</v>
      </c>
      <c r="DD152" s="19">
        <v>383.1</v>
      </c>
      <c r="DE152" s="19">
        <v>223.2</v>
      </c>
      <c r="DF152" s="19">
        <v>846.1</v>
      </c>
      <c r="DG152" s="19">
        <v>4133.8999999999996</v>
      </c>
      <c r="DH152" s="19">
        <v>399.7</v>
      </c>
      <c r="DI152" s="19">
        <v>1792.1</v>
      </c>
      <c r="DJ152" s="19">
        <v>176.6</v>
      </c>
      <c r="DK152" s="19">
        <v>1155.9000000000001</v>
      </c>
      <c r="DM152" s="19">
        <v>2411.6999999999998</v>
      </c>
      <c r="DN152" s="19">
        <v>1002.7</v>
      </c>
      <c r="DO152" s="19">
        <v>5986</v>
      </c>
      <c r="DP152" s="19">
        <v>279.8</v>
      </c>
      <c r="DQ152" s="19">
        <v>209.9</v>
      </c>
      <c r="DR152" s="19">
        <v>326.5</v>
      </c>
      <c r="DS152" s="19">
        <v>196.5</v>
      </c>
      <c r="DT152" s="19">
        <v>636.20000000000005</v>
      </c>
      <c r="DU152" s="19">
        <v>3524.3</v>
      </c>
      <c r="DV152" s="19">
        <v>313.10000000000002</v>
      </c>
      <c r="DW152" s="19">
        <v>1585.6</v>
      </c>
      <c r="DX152" s="19">
        <v>143.19999999999999</v>
      </c>
      <c r="DY152" s="19">
        <v>1009.3</v>
      </c>
      <c r="EA152" s="19">
        <f t="shared" si="73"/>
        <v>3344.4428571428571</v>
      </c>
      <c r="EB152" s="19">
        <f t="shared" si="70"/>
        <v>1156.3156862745097</v>
      </c>
      <c r="EC152" s="19">
        <f t="shared" si="70"/>
        <v>6388.2340425531911</v>
      </c>
      <c r="ED152" s="19">
        <f t="shared" si="70"/>
        <v>283.14999999999998</v>
      </c>
      <c r="EE152" s="19">
        <f t="shared" ref="EE152:EM180" si="96">(FW152/(FI152+FW152))*(DC152-DQ152)+DQ152</f>
        <v>245.32553191489362</v>
      </c>
      <c r="EF152" s="19">
        <f t="shared" si="96"/>
        <v>351.32456140350877</v>
      </c>
      <c r="EG152" s="19">
        <f t="shared" si="96"/>
        <v>209.85</v>
      </c>
      <c r="EH152" s="19">
        <f t="shared" si="96"/>
        <v>741.15000000000009</v>
      </c>
      <c r="EI152" s="19">
        <f t="shared" si="96"/>
        <v>3829.1</v>
      </c>
      <c r="EJ152" s="19">
        <f t="shared" si="96"/>
        <v>356.4</v>
      </c>
      <c r="EK152" s="19">
        <f t="shared" si="96"/>
        <v>1683.9333333333332</v>
      </c>
      <c r="EL152" s="19">
        <f t="shared" si="96"/>
        <v>158.04444444444442</v>
      </c>
      <c r="EM152" s="19">
        <f t="shared" si="96"/>
        <v>1082.5999999999999</v>
      </c>
      <c r="EO152" s="26">
        <v>30.02</v>
      </c>
      <c r="EQ152" s="19">
        <v>10</v>
      </c>
      <c r="ER152" s="19">
        <v>30</v>
      </c>
      <c r="ES152" s="19">
        <v>20</v>
      </c>
      <c r="ET152" s="19">
        <v>50</v>
      </c>
      <c r="EU152" s="19">
        <v>30</v>
      </c>
      <c r="EV152" s="19">
        <v>30</v>
      </c>
      <c r="EW152" s="19">
        <v>30</v>
      </c>
      <c r="EX152" s="19">
        <v>30</v>
      </c>
      <c r="EY152" s="19">
        <v>20</v>
      </c>
      <c r="EZ152" s="19">
        <v>30</v>
      </c>
      <c r="FA152" s="19">
        <v>20</v>
      </c>
      <c r="FB152" s="19">
        <v>30</v>
      </c>
      <c r="FC152" s="19">
        <v>20</v>
      </c>
      <c r="FE152" s="25">
        <v>2.1</v>
      </c>
      <c r="FF152" s="25">
        <v>2.2999999999999998</v>
      </c>
      <c r="FG152" s="25">
        <v>2.2000000000000002</v>
      </c>
      <c r="FH152" s="25">
        <v>2.8</v>
      </c>
      <c r="FI152" s="25">
        <v>2.2000000000000002</v>
      </c>
      <c r="FJ152" s="25">
        <v>3.2</v>
      </c>
      <c r="FK152" s="25">
        <v>2.5</v>
      </c>
      <c r="FL152" s="25">
        <v>2.8</v>
      </c>
      <c r="FM152" s="25">
        <v>2.2000000000000002</v>
      </c>
      <c r="FN152" s="25">
        <v>2.8</v>
      </c>
      <c r="FO152" s="25">
        <v>2.2000000000000002</v>
      </c>
      <c r="FP152" s="25">
        <v>3.5</v>
      </c>
      <c r="FQ152" s="25">
        <v>2.2000000000000002</v>
      </c>
      <c r="FR152" s="25"/>
      <c r="FS152" s="25">
        <v>2.8</v>
      </c>
      <c r="FT152" s="25">
        <v>2.8</v>
      </c>
      <c r="FU152" s="25">
        <v>2.5</v>
      </c>
      <c r="FV152" s="25">
        <v>2.8</v>
      </c>
      <c r="FW152" s="25">
        <v>2.5</v>
      </c>
      <c r="FX152" s="25">
        <v>2.5</v>
      </c>
      <c r="FY152" s="25">
        <v>2.5</v>
      </c>
      <c r="FZ152" s="25">
        <v>2.8</v>
      </c>
      <c r="GA152" s="25">
        <v>2.2000000000000002</v>
      </c>
      <c r="GB152" s="25">
        <v>2.8</v>
      </c>
      <c r="GC152" s="25">
        <v>2</v>
      </c>
      <c r="GD152" s="25">
        <v>2.8</v>
      </c>
      <c r="GE152" s="25">
        <v>2.2000000000000002</v>
      </c>
      <c r="GG152" s="28">
        <v>560706</v>
      </c>
      <c r="GH152" s="28">
        <v>386426.8</v>
      </c>
      <c r="GI152" s="28">
        <v>1904278.9</v>
      </c>
      <c r="GJ152" s="28">
        <v>136666</v>
      </c>
      <c r="GK152" s="28">
        <v>151055.4</v>
      </c>
      <c r="GL152" s="28">
        <v>125939.4</v>
      </c>
      <c r="GM152" s="28">
        <v>48865.4</v>
      </c>
      <c r="GN152" s="28">
        <v>448639.5</v>
      </c>
      <c r="GO152" s="28">
        <v>568018.30000000005</v>
      </c>
      <c r="GP152" s="28">
        <v>50075.9</v>
      </c>
      <c r="GQ152" s="28">
        <v>296729</v>
      </c>
      <c r="GR152" s="28">
        <v>3095.5</v>
      </c>
      <c r="GS152" s="28">
        <v>35263.800000000003</v>
      </c>
      <c r="GU152" s="26">
        <v>25.21</v>
      </c>
      <c r="GV152" s="26">
        <v>19.399999999999999</v>
      </c>
      <c r="GW152" s="26">
        <v>59.19</v>
      </c>
      <c r="GX152" s="26">
        <v>41.39</v>
      </c>
      <c r="GY152" s="26">
        <v>56.02</v>
      </c>
      <c r="GZ152" s="26">
        <v>54.81</v>
      </c>
      <c r="HA152" s="26">
        <v>25.58</v>
      </c>
      <c r="HB152" s="26">
        <v>34.549999999999997</v>
      </c>
      <c r="HC152" s="26">
        <v>17.55</v>
      </c>
      <c r="HD152" s="26">
        <v>8.66</v>
      </c>
      <c r="HE152" s="26">
        <v>12.39</v>
      </c>
      <c r="HF152" s="26">
        <v>9.02</v>
      </c>
      <c r="HG152" s="26">
        <v>2</v>
      </c>
      <c r="HI152" s="27">
        <f t="shared" si="74"/>
        <v>2.1271144760744033E-2</v>
      </c>
      <c r="HJ152" s="27">
        <f t="shared" si="71"/>
        <v>9.2169728423910999E-3</v>
      </c>
      <c r="HK152" s="27">
        <f t="shared" si="71"/>
        <v>1.4302292481196027E-2</v>
      </c>
      <c r="HL152" s="27">
        <f t="shared" si="71"/>
        <v>1.8346651077393163E-2</v>
      </c>
      <c r="HM152" s="27">
        <f t="shared" ref="HM152:HU180" si="97">3*BM152*(GY152/GK152)*SQRT(2)*SQRT(EE152/(EU152*($EO152/1000)))</f>
        <v>2.646927105582085E-2</v>
      </c>
      <c r="HN152" s="27">
        <f t="shared" si="97"/>
        <v>3.8660956195571874E-2</v>
      </c>
      <c r="HO152" s="27">
        <f t="shared" si="97"/>
        <v>3.4866745515999074E-2</v>
      </c>
      <c r="HP152" s="27">
        <f t="shared" si="97"/>
        <v>1.2349104282326748E-2</v>
      </c>
      <c r="HQ152" s="27">
        <f t="shared" si="97"/>
        <v>1.016605593913005E-2</v>
      </c>
      <c r="HR152" s="27">
        <f t="shared" si="97"/>
        <v>2.0304200331485927E-2</v>
      </c>
      <c r="HS152" s="27">
        <f t="shared" si="97"/>
        <v>9.1882123519682769E-3</v>
      </c>
      <c r="HT152" s="27">
        <f t="shared" si="97"/>
        <v>0.14822811650170101</v>
      </c>
      <c r="HU152" s="27">
        <f t="shared" si="97"/>
        <v>9.9480601296734247E-3</v>
      </c>
      <c r="HW152" s="27">
        <f t="shared" si="77"/>
        <v>4.5505359986659707E-2</v>
      </c>
      <c r="HX152" s="27">
        <f t="shared" si="78"/>
        <v>1.7415470185697984E-2</v>
      </c>
      <c r="HY152" s="27">
        <f t="shared" si="79"/>
        <v>2.3863375004875571E-2</v>
      </c>
      <c r="HZ152" s="27">
        <f t="shared" si="80"/>
        <v>2.6815465214717848E-2</v>
      </c>
      <c r="IA152" s="27">
        <f t="shared" si="81"/>
        <v>3.8938944650218056E-2</v>
      </c>
      <c r="IB152" s="27">
        <f t="shared" si="82"/>
        <v>4.9737320145603219E-2</v>
      </c>
      <c r="IC152" s="27">
        <f t="shared" si="83"/>
        <v>4.5019941810258E-2</v>
      </c>
      <c r="ID152" s="27">
        <f t="shared" si="84"/>
        <v>2.0478519631382447E-2</v>
      </c>
      <c r="IE152" s="27">
        <f t="shared" si="85"/>
        <v>1.4224345470030765E-2</v>
      </c>
      <c r="IF152" s="27">
        <f t="shared" si="86"/>
        <v>2.7369452920833082E-2</v>
      </c>
      <c r="IG152" s="27">
        <f t="shared" si="87"/>
        <v>1.1068120599180985E-2</v>
      </c>
      <c r="IH152" s="27"/>
      <c r="II152" s="27"/>
      <c r="IK152" s="27">
        <f t="shared" si="94"/>
        <v>2.70910454988959E-3</v>
      </c>
      <c r="IL152" s="27">
        <f t="shared" si="94"/>
        <v>5.3674972965993776E-3</v>
      </c>
      <c r="IM152" s="27">
        <f t="shared" si="94"/>
        <v>2.343118503458011E-2</v>
      </c>
      <c r="IN152" s="27">
        <f t="shared" si="93"/>
        <v>0.34044707666069079</v>
      </c>
      <c r="IO152" s="27">
        <f t="shared" si="93"/>
        <v>0.15167667276971988</v>
      </c>
      <c r="IP152" s="27">
        <f t="shared" si="93"/>
        <v>4.408848252908687E-3</v>
      </c>
      <c r="IQ152" s="27">
        <f t="shared" si="93"/>
        <v>3.1614702867971523E-2</v>
      </c>
      <c r="IR152" s="27">
        <f t="shared" si="66"/>
        <v>4.8369995838043918E-3</v>
      </c>
      <c r="IS152" s="27">
        <f t="shared" si="66"/>
        <v>8.8595155843812952E-3</v>
      </c>
      <c r="IT152" s="27">
        <f t="shared" si="66"/>
        <v>2.0786272659706097E-2</v>
      </c>
      <c r="IU152" s="27">
        <f t="shared" si="66"/>
        <v>0.31888481628631821</v>
      </c>
      <c r="IV152" s="27">
        <f t="shared" si="66"/>
        <v>0.1462951632415154</v>
      </c>
      <c r="IW152" s="27">
        <f t="shared" si="66"/>
        <v>2.2614079809664275E-2</v>
      </c>
    </row>
    <row r="153" spans="1:257">
      <c r="A153" s="21">
        <v>151</v>
      </c>
      <c r="B153" s="19" t="s">
        <v>173</v>
      </c>
      <c r="C153" s="19">
        <v>9</v>
      </c>
      <c r="D153" s="19">
        <v>1</v>
      </c>
      <c r="E153" s="19">
        <v>15</v>
      </c>
      <c r="G153" s="23">
        <v>41219</v>
      </c>
      <c r="H153" s="24">
        <v>0.12025462962962963</v>
      </c>
      <c r="J153" s="25">
        <v>32.587000000000003</v>
      </c>
      <c r="K153" s="25">
        <v>-34.988</v>
      </c>
      <c r="L153" s="25">
        <v>10.503</v>
      </c>
      <c r="M153" s="26"/>
      <c r="O153" s="26">
        <v>48.188633500000002</v>
      </c>
      <c r="P153" s="26">
        <v>3.4860537000000003</v>
      </c>
      <c r="Q153" s="26">
        <v>0.31868158999999996</v>
      </c>
      <c r="R153" s="26">
        <v>1.9000279999999998E-2</v>
      </c>
      <c r="S153" s="26">
        <v>7.9439940000000001E-2</v>
      </c>
      <c r="T153" s="26">
        <v>34.371420500000006</v>
      </c>
      <c r="U153" s="26">
        <v>0.96454880999999992</v>
      </c>
      <c r="V153" s="26">
        <v>9.0408880400000005</v>
      </c>
      <c r="W153" s="26">
        <v>0.92906879999999992</v>
      </c>
      <c r="X153" s="26">
        <v>0.78856245000000003</v>
      </c>
      <c r="Y153" s="26">
        <v>1.5659929999999999E-2</v>
      </c>
      <c r="Z153" s="26">
        <v>0.45599999999999996</v>
      </c>
      <c r="AA153" s="26">
        <v>0.218</v>
      </c>
      <c r="AB153" s="26">
        <f t="shared" si="88"/>
        <v>98.875957540000002</v>
      </c>
      <c r="AC153" s="26">
        <f t="shared" si="89"/>
        <v>0.19200896917635166</v>
      </c>
      <c r="AD153" s="26">
        <f t="shared" si="75"/>
        <v>4.9189765662902077E-2</v>
      </c>
      <c r="AE153" s="26">
        <f t="shared" si="76"/>
        <v>98.634758805160743</v>
      </c>
      <c r="AG153" s="25">
        <v>84.819000000000003</v>
      </c>
      <c r="AH153" s="25">
        <v>7.8579999999999997</v>
      </c>
      <c r="AI153" s="25">
        <v>0.30719999999999997</v>
      </c>
      <c r="AJ153" s="25">
        <v>3.2300000000000002E-2</v>
      </c>
      <c r="AK153" s="25">
        <v>9.3700000000000006E-2</v>
      </c>
      <c r="AL153" s="25">
        <v>45.976999999999997</v>
      </c>
      <c r="AM153" s="25">
        <v>2.8382999999999998</v>
      </c>
      <c r="AN153" s="25">
        <v>12.010999999999999</v>
      </c>
      <c r="AO153" s="25">
        <v>3.8908</v>
      </c>
      <c r="AP153" s="25">
        <v>4.8634000000000004</v>
      </c>
      <c r="AQ153" s="25">
        <v>0.1116</v>
      </c>
      <c r="AR153" s="25">
        <v>5.6081000000000003</v>
      </c>
      <c r="AS153" s="25">
        <v>11.144</v>
      </c>
      <c r="AU153" s="26">
        <v>45.742100000000001</v>
      </c>
      <c r="AV153" s="26">
        <v>2.88</v>
      </c>
      <c r="AW153" s="26">
        <v>0.3034</v>
      </c>
      <c r="AX153" s="26">
        <v>1.95E-2</v>
      </c>
      <c r="AY153" s="26">
        <v>7.7200000000000005E-2</v>
      </c>
      <c r="AZ153" s="26">
        <v>32.418399999999998</v>
      </c>
      <c r="BA153" s="26">
        <v>0.9375</v>
      </c>
      <c r="BB153" s="26">
        <v>6.8811</v>
      </c>
      <c r="BC153" s="26">
        <v>0.95540000000000003</v>
      </c>
      <c r="BD153" s="26">
        <v>0.56759999999999999</v>
      </c>
      <c r="BE153" s="26">
        <v>1.67E-2</v>
      </c>
      <c r="BF153" s="26">
        <v>0.50590000000000002</v>
      </c>
      <c r="BG153" s="26">
        <v>0.22289999999999999</v>
      </c>
      <c r="BI153" s="27">
        <f t="shared" si="92"/>
        <v>1.0534853778029429</v>
      </c>
      <c r="BJ153" s="27">
        <f t="shared" si="92"/>
        <v>1.2104353125</v>
      </c>
      <c r="BK153" s="27">
        <f t="shared" si="92"/>
        <v>1.0503677982860908</v>
      </c>
      <c r="BL153" s="27">
        <f t="shared" si="91"/>
        <v>0.9743733333333332</v>
      </c>
      <c r="BM153" s="27">
        <f t="shared" si="91"/>
        <v>1.0290147668393781</v>
      </c>
      <c r="BN153" s="27">
        <f t="shared" si="91"/>
        <v>1.0602441977395556</v>
      </c>
      <c r="BO153" s="27">
        <f t="shared" si="68"/>
        <v>1.0288520639999998</v>
      </c>
      <c r="BP153" s="27">
        <f t="shared" si="68"/>
        <v>1.3138724971298195</v>
      </c>
      <c r="BQ153" s="27">
        <f t="shared" si="68"/>
        <v>0.97243960644756111</v>
      </c>
      <c r="BR153" s="27">
        <f t="shared" si="68"/>
        <v>1.3892925475687103</v>
      </c>
      <c r="BS153" s="27">
        <f t="shared" si="68"/>
        <v>0.93772035928143704</v>
      </c>
      <c r="BT153" s="27">
        <f t="shared" si="68"/>
        <v>0.90136390591025883</v>
      </c>
      <c r="BU153" s="27">
        <f t="shared" si="90"/>
        <v>0.97801704800358913</v>
      </c>
      <c r="BW153" s="19">
        <v>475586.3</v>
      </c>
      <c r="BX153" s="19">
        <v>30363.1</v>
      </c>
      <c r="BY153" s="19">
        <v>5849.4</v>
      </c>
      <c r="BZ153" s="19">
        <v>50</v>
      </c>
      <c r="CA153" s="19">
        <v>143.19999999999999</v>
      </c>
      <c r="CB153" s="19">
        <v>57901.4</v>
      </c>
      <c r="CC153" s="19">
        <v>1385.7</v>
      </c>
      <c r="CD153" s="19">
        <v>53887.4</v>
      </c>
      <c r="CE153" s="19">
        <v>22101.9</v>
      </c>
      <c r="CF153" s="19">
        <v>2435</v>
      </c>
      <c r="CG153" s="19">
        <v>329.8</v>
      </c>
      <c r="CH153" s="19">
        <v>173.2</v>
      </c>
      <c r="CI153" s="19">
        <v>3930.7</v>
      </c>
      <c r="CK153" s="19">
        <f t="shared" si="72"/>
        <v>479039.22857142857</v>
      </c>
      <c r="CL153" s="19">
        <f t="shared" si="72"/>
        <v>31560.674509803921</v>
      </c>
      <c r="CM153" s="19">
        <f t="shared" si="72"/>
        <v>12330.978723404256</v>
      </c>
      <c r="CN153" s="19">
        <f t="shared" si="72"/>
        <v>363.1</v>
      </c>
      <c r="CO153" s="19">
        <f t="shared" si="95"/>
        <v>359.64255319148936</v>
      </c>
      <c r="CP153" s="19">
        <f t="shared" si="95"/>
        <v>58244.391228070177</v>
      </c>
      <c r="CQ153" s="19">
        <f t="shared" si="95"/>
        <v>1610.55</v>
      </c>
      <c r="CR153" s="19">
        <f t="shared" si="95"/>
        <v>54600.3</v>
      </c>
      <c r="CS153" s="19">
        <f t="shared" si="95"/>
        <v>25902.7</v>
      </c>
      <c r="CT153" s="19">
        <f t="shared" si="95"/>
        <v>2753.15</v>
      </c>
      <c r="CU153" s="19">
        <f t="shared" si="95"/>
        <v>2012.4761904761904</v>
      </c>
      <c r="CV153" s="19">
        <f t="shared" si="95"/>
        <v>292.77777777777777</v>
      </c>
      <c r="CW153" s="19">
        <f t="shared" si="95"/>
        <v>4999.95</v>
      </c>
      <c r="CY153" s="19">
        <v>4024</v>
      </c>
      <c r="CZ153" s="19">
        <v>1335.8</v>
      </c>
      <c r="DA153" s="19">
        <v>7032</v>
      </c>
      <c r="DB153" s="19">
        <v>346.4</v>
      </c>
      <c r="DC153" s="19">
        <v>239.8</v>
      </c>
      <c r="DD153" s="19">
        <v>389.7</v>
      </c>
      <c r="DE153" s="19">
        <v>243.2</v>
      </c>
      <c r="DF153" s="19">
        <v>862.8</v>
      </c>
      <c r="DG153" s="19">
        <v>3867.4</v>
      </c>
      <c r="DH153" s="19">
        <v>359.8</v>
      </c>
      <c r="DI153" s="19">
        <v>1672.2</v>
      </c>
      <c r="DJ153" s="19">
        <v>123.3</v>
      </c>
      <c r="DK153" s="19">
        <v>1202.5</v>
      </c>
      <c r="DM153" s="19">
        <v>2691.5</v>
      </c>
      <c r="DN153" s="19">
        <v>1029.3</v>
      </c>
      <c r="DO153" s="19">
        <v>5856.1</v>
      </c>
      <c r="DP153" s="19">
        <v>279.8</v>
      </c>
      <c r="DQ153" s="19">
        <v>189.9</v>
      </c>
      <c r="DR153" s="19">
        <v>306.5</v>
      </c>
      <c r="DS153" s="19">
        <v>206.5</v>
      </c>
      <c r="DT153" s="19">
        <v>563</v>
      </c>
      <c r="DU153" s="19">
        <v>3734.2</v>
      </c>
      <c r="DV153" s="19">
        <v>276.5</v>
      </c>
      <c r="DW153" s="19">
        <v>1692.2</v>
      </c>
      <c r="DX153" s="19">
        <v>116.6</v>
      </c>
      <c r="DY153" s="19">
        <v>936</v>
      </c>
      <c r="EA153" s="19">
        <f t="shared" si="73"/>
        <v>3452.9285714285716</v>
      </c>
      <c r="EB153" s="19">
        <f t="shared" si="73"/>
        <v>1197.5745098039215</v>
      </c>
      <c r="EC153" s="19">
        <f t="shared" si="73"/>
        <v>6481.5787234042555</v>
      </c>
      <c r="ED153" s="19">
        <f t="shared" si="73"/>
        <v>313.10000000000002</v>
      </c>
      <c r="EE153" s="19">
        <f t="shared" si="96"/>
        <v>216.44255319148937</v>
      </c>
      <c r="EF153" s="19">
        <f t="shared" si="96"/>
        <v>342.99122807017545</v>
      </c>
      <c r="EG153" s="19">
        <f t="shared" si="96"/>
        <v>224.85</v>
      </c>
      <c r="EH153" s="19">
        <f t="shared" si="96"/>
        <v>712.9</v>
      </c>
      <c r="EI153" s="19">
        <f t="shared" si="96"/>
        <v>3800.8</v>
      </c>
      <c r="EJ153" s="19">
        <f t="shared" si="96"/>
        <v>318.14999999999998</v>
      </c>
      <c r="EK153" s="19">
        <f t="shared" si="96"/>
        <v>1682.6761904761904</v>
      </c>
      <c r="EL153" s="19">
        <f t="shared" si="96"/>
        <v>119.57777777777777</v>
      </c>
      <c r="EM153" s="19">
        <f t="shared" si="96"/>
        <v>1069.25</v>
      </c>
      <c r="EO153" s="26">
        <v>30.02</v>
      </c>
      <c r="EQ153" s="19">
        <v>10</v>
      </c>
      <c r="ER153" s="19">
        <v>30</v>
      </c>
      <c r="ES153" s="19">
        <v>20</v>
      </c>
      <c r="ET153" s="19">
        <v>50</v>
      </c>
      <c r="EU153" s="19">
        <v>30</v>
      </c>
      <c r="EV153" s="19">
        <v>30</v>
      </c>
      <c r="EW153" s="19">
        <v>30</v>
      </c>
      <c r="EX153" s="19">
        <v>30</v>
      </c>
      <c r="EY153" s="19">
        <v>20</v>
      </c>
      <c r="EZ153" s="19">
        <v>30</v>
      </c>
      <c r="FA153" s="19">
        <v>20</v>
      </c>
      <c r="FB153" s="19">
        <v>30</v>
      </c>
      <c r="FC153" s="19">
        <v>20</v>
      </c>
      <c r="FE153" s="25">
        <v>2.1</v>
      </c>
      <c r="FF153" s="25">
        <v>2.2999999999999998</v>
      </c>
      <c r="FG153" s="25">
        <v>2.2000000000000002</v>
      </c>
      <c r="FH153" s="25">
        <v>2.8</v>
      </c>
      <c r="FI153" s="25">
        <v>2.2000000000000002</v>
      </c>
      <c r="FJ153" s="25">
        <v>3.2</v>
      </c>
      <c r="FK153" s="25">
        <v>2.5</v>
      </c>
      <c r="FL153" s="25">
        <v>2.8</v>
      </c>
      <c r="FM153" s="25">
        <v>2.2000000000000002</v>
      </c>
      <c r="FN153" s="25">
        <v>2.8</v>
      </c>
      <c r="FO153" s="25">
        <v>2.2000000000000002</v>
      </c>
      <c r="FP153" s="25">
        <v>3.5</v>
      </c>
      <c r="FQ153" s="25">
        <v>2.2000000000000002</v>
      </c>
      <c r="FR153" s="25"/>
      <c r="FS153" s="25">
        <v>2.8</v>
      </c>
      <c r="FT153" s="25">
        <v>2.8</v>
      </c>
      <c r="FU153" s="25">
        <v>2.5</v>
      </c>
      <c r="FV153" s="25">
        <v>2.8</v>
      </c>
      <c r="FW153" s="25">
        <v>2.5</v>
      </c>
      <c r="FX153" s="25">
        <v>2.5</v>
      </c>
      <c r="FY153" s="25">
        <v>2.5</v>
      </c>
      <c r="FZ153" s="25">
        <v>2.8</v>
      </c>
      <c r="GA153" s="25">
        <v>2.2000000000000002</v>
      </c>
      <c r="GB153" s="25">
        <v>2.8</v>
      </c>
      <c r="GC153" s="25">
        <v>2</v>
      </c>
      <c r="GD153" s="25">
        <v>2.8</v>
      </c>
      <c r="GE153" s="25">
        <v>2.2000000000000002</v>
      </c>
      <c r="GG153" s="28">
        <v>560706</v>
      </c>
      <c r="GH153" s="28">
        <v>386426.8</v>
      </c>
      <c r="GI153" s="28">
        <v>1904278.9</v>
      </c>
      <c r="GJ153" s="28">
        <v>136666</v>
      </c>
      <c r="GK153" s="28">
        <v>151055.4</v>
      </c>
      <c r="GL153" s="28">
        <v>125939.4</v>
      </c>
      <c r="GM153" s="28">
        <v>48865.4</v>
      </c>
      <c r="GN153" s="28">
        <v>448639.5</v>
      </c>
      <c r="GO153" s="28">
        <v>568018.30000000005</v>
      </c>
      <c r="GP153" s="28">
        <v>50075.9</v>
      </c>
      <c r="GQ153" s="28">
        <v>296729</v>
      </c>
      <c r="GR153" s="28">
        <v>3095.5</v>
      </c>
      <c r="GS153" s="28">
        <v>35263.800000000003</v>
      </c>
      <c r="GU153" s="26">
        <v>25.21</v>
      </c>
      <c r="GV153" s="26">
        <v>19.399999999999999</v>
      </c>
      <c r="GW153" s="26">
        <v>59.19</v>
      </c>
      <c r="GX153" s="26">
        <v>41.39</v>
      </c>
      <c r="GY153" s="26">
        <v>56.02</v>
      </c>
      <c r="GZ153" s="26">
        <v>54.81</v>
      </c>
      <c r="HA153" s="26">
        <v>25.58</v>
      </c>
      <c r="HB153" s="26">
        <v>34.549999999999997</v>
      </c>
      <c r="HC153" s="26">
        <v>17.55</v>
      </c>
      <c r="HD153" s="26">
        <v>8.66</v>
      </c>
      <c r="HE153" s="26">
        <v>12.39</v>
      </c>
      <c r="HF153" s="26">
        <v>9.02</v>
      </c>
      <c r="HG153" s="26">
        <v>2</v>
      </c>
      <c r="HI153" s="27">
        <f t="shared" si="74"/>
        <v>2.1552162859028626E-2</v>
      </c>
      <c r="HJ153" s="27">
        <f t="shared" si="74"/>
        <v>9.4015103698268029E-3</v>
      </c>
      <c r="HK153" s="27">
        <f t="shared" si="74"/>
        <v>1.4391812570288152E-2</v>
      </c>
      <c r="HL153" s="27">
        <f t="shared" si="74"/>
        <v>1.808205445573843E-2</v>
      </c>
      <c r="HM153" s="27">
        <f t="shared" si="97"/>
        <v>2.5099788487617142E-2</v>
      </c>
      <c r="HN153" s="27">
        <f t="shared" si="97"/>
        <v>3.8204619126912219E-2</v>
      </c>
      <c r="HO153" s="27">
        <f t="shared" si="97"/>
        <v>3.6105115808366582E-2</v>
      </c>
      <c r="HP153" s="27">
        <f t="shared" si="97"/>
        <v>1.2077814473386189E-2</v>
      </c>
      <c r="HQ153" s="27">
        <f t="shared" si="97"/>
        <v>1.0142169198021238E-2</v>
      </c>
      <c r="HR153" s="27">
        <f t="shared" si="97"/>
        <v>1.915883422498001E-2</v>
      </c>
      <c r="HS153" s="27">
        <f t="shared" si="97"/>
        <v>8.7942912443484764E-3</v>
      </c>
      <c r="HT153" s="27">
        <f t="shared" si="97"/>
        <v>0.12840188896060556</v>
      </c>
      <c r="HU153" s="27">
        <f t="shared" si="97"/>
        <v>9.9312256859394564E-3</v>
      </c>
      <c r="HW153" s="27">
        <f t="shared" si="77"/>
        <v>4.6106542004319941E-2</v>
      </c>
      <c r="HX153" s="27">
        <f t="shared" si="78"/>
        <v>1.7764153843787742E-2</v>
      </c>
      <c r="HY153" s="27">
        <f t="shared" si="79"/>
        <v>2.4012739273525784E-2</v>
      </c>
      <c r="HZ153" s="27">
        <f t="shared" si="80"/>
        <v>2.642873079250729E-2</v>
      </c>
      <c r="IA153" s="27">
        <f t="shared" si="81"/>
        <v>3.6924298844133577E-2</v>
      </c>
      <c r="IB153" s="27">
        <f t="shared" si="82"/>
        <v>4.9150242506772572E-2</v>
      </c>
      <c r="IC153" s="27">
        <f t="shared" si="83"/>
        <v>4.6618925531762924E-2</v>
      </c>
      <c r="ID153" s="27">
        <f t="shared" si="84"/>
        <v>2.0028639741216318E-2</v>
      </c>
      <c r="IE153" s="27">
        <f t="shared" si="85"/>
        <v>1.4190923141871316E-2</v>
      </c>
      <c r="IF153" s="27">
        <f t="shared" si="86"/>
        <v>2.5825533770246302E-2</v>
      </c>
      <c r="IG153" s="27">
        <f t="shared" si="87"/>
        <v>1.0593603232942174E-2</v>
      </c>
      <c r="IH153" s="27"/>
      <c r="II153" s="27"/>
      <c r="IK153" s="27">
        <f t="shared" si="94"/>
        <v>2.665694952281803E-3</v>
      </c>
      <c r="IL153" s="27">
        <f t="shared" si="94"/>
        <v>6.2812815247348212E-3</v>
      </c>
      <c r="IM153" s="27">
        <f t="shared" si="94"/>
        <v>3.0261625820843536E-2</v>
      </c>
      <c r="IN153" s="27">
        <f t="shared" si="93"/>
        <v>0.42449954859280631</v>
      </c>
      <c r="IO153" s="27">
        <f t="shared" si="93"/>
        <v>0.17661774456490056</v>
      </c>
      <c r="IP153" s="27">
        <f t="shared" si="93"/>
        <v>4.4050111456731302E-3</v>
      </c>
      <c r="IQ153" s="27">
        <f t="shared" si="93"/>
        <v>3.2578431814212654E-2</v>
      </c>
      <c r="IR153" s="27">
        <f t="shared" si="66"/>
        <v>4.5989765045263116E-3</v>
      </c>
      <c r="IS153" s="27">
        <f t="shared" si="66"/>
        <v>1.0063611471252391E-2</v>
      </c>
      <c r="IT153" s="27">
        <f t="shared" si="66"/>
        <v>2.3982595526622085E-2</v>
      </c>
      <c r="IU153" s="27">
        <f t="shared" si="66"/>
        <v>0.23787301827234947</v>
      </c>
      <c r="IV153" s="27">
        <f t="shared" si="66"/>
        <v>0.12354411595117516</v>
      </c>
      <c r="IW153" s="27">
        <f t="shared" si="66"/>
        <v>2.5578524235620487E-2</v>
      </c>
    </row>
    <row r="154" spans="1:257">
      <c r="A154" s="21">
        <v>152</v>
      </c>
      <c r="B154" s="19" t="s">
        <v>173</v>
      </c>
      <c r="C154" s="19">
        <v>9</v>
      </c>
      <c r="D154" s="19">
        <v>2</v>
      </c>
      <c r="E154" s="19">
        <v>1</v>
      </c>
      <c r="G154" s="23">
        <v>41219</v>
      </c>
      <c r="H154" s="24">
        <v>0.12327546296296295</v>
      </c>
      <c r="J154" s="25">
        <v>32.643999999999998</v>
      </c>
      <c r="K154" s="25">
        <v>-35.052</v>
      </c>
      <c r="L154" s="25">
        <v>10.502000000000001</v>
      </c>
      <c r="M154" s="26"/>
      <c r="O154" s="26">
        <v>49.226213399999999</v>
      </c>
      <c r="P154" s="26">
        <v>1.71374022</v>
      </c>
      <c r="Q154" s="26">
        <v>0.15516957000000001</v>
      </c>
      <c r="R154" s="26">
        <v>7.3078000000000006E-3</v>
      </c>
      <c r="S154" s="26">
        <v>6.178662E-2</v>
      </c>
      <c r="T154" s="26">
        <v>35.3337225</v>
      </c>
      <c r="U154" s="26">
        <v>0.94259789999999999</v>
      </c>
      <c r="V154" s="26">
        <v>8.8999350899999996</v>
      </c>
      <c r="W154" s="26">
        <v>0.56527680000000002</v>
      </c>
      <c r="X154" s="26">
        <v>0.41113084999999999</v>
      </c>
      <c r="Y154" s="26">
        <v>2.4092200000000001E-3</v>
      </c>
      <c r="Z154" s="26">
        <v>0.34499999999999997</v>
      </c>
      <c r="AA154" s="26">
        <v>0.161</v>
      </c>
      <c r="AB154" s="26">
        <f t="shared" si="88"/>
        <v>97.825289970000014</v>
      </c>
      <c r="AC154" s="26">
        <f t="shared" si="89"/>
        <v>0.14526994378473976</v>
      </c>
      <c r="AD154" s="26">
        <f t="shared" si="75"/>
        <v>3.6328221429941444E-2</v>
      </c>
      <c r="AE154" s="26">
        <f t="shared" si="76"/>
        <v>97.643691804785334</v>
      </c>
      <c r="AG154" s="25">
        <v>87.102999999999994</v>
      </c>
      <c r="AH154" s="25">
        <v>3.85</v>
      </c>
      <c r="AI154" s="25">
        <v>0.1489</v>
      </c>
      <c r="AJ154" s="25">
        <v>1.0800000000000001E-2</v>
      </c>
      <c r="AK154" s="25">
        <v>7.2499999999999995E-2</v>
      </c>
      <c r="AL154" s="25">
        <v>47.27</v>
      </c>
      <c r="AM154" s="25">
        <v>2.7751000000000001</v>
      </c>
      <c r="AN154" s="25">
        <v>11.760999999999999</v>
      </c>
      <c r="AO154" s="25">
        <v>2.3696000000000002</v>
      </c>
      <c r="AP154" s="25">
        <v>2.5085999999999999</v>
      </c>
      <c r="AQ154" s="25">
        <v>1.9699999999999999E-2</v>
      </c>
      <c r="AR154" s="25">
        <v>4.2262000000000004</v>
      </c>
      <c r="AS154" s="25">
        <v>8.2614000000000001</v>
      </c>
      <c r="AU154" s="26">
        <v>46.9739</v>
      </c>
      <c r="AV154" s="26">
        <v>1.411</v>
      </c>
      <c r="AW154" s="26">
        <v>0.14699999999999999</v>
      </c>
      <c r="AX154" s="26">
        <v>6.4999999999999997E-3</v>
      </c>
      <c r="AY154" s="26">
        <v>5.9700000000000003E-2</v>
      </c>
      <c r="AZ154" s="26">
        <v>33.330100000000002</v>
      </c>
      <c r="BA154" s="26">
        <v>0.91659999999999997</v>
      </c>
      <c r="BB154" s="26">
        <v>6.7378999999999998</v>
      </c>
      <c r="BC154" s="26">
        <v>0.58189999999999997</v>
      </c>
      <c r="BD154" s="26">
        <v>0.2928</v>
      </c>
      <c r="BE154" s="26">
        <v>2.8999999999999998E-3</v>
      </c>
      <c r="BF154" s="26">
        <v>0.38119999999999998</v>
      </c>
      <c r="BG154" s="26">
        <v>0.16520000000000001</v>
      </c>
      <c r="BI154" s="27">
        <f t="shared" si="92"/>
        <v>1.0479481882492192</v>
      </c>
      <c r="BJ154" s="27">
        <f t="shared" si="92"/>
        <v>1.214557207654146</v>
      </c>
      <c r="BK154" s="27">
        <f t="shared" si="92"/>
        <v>1.0555753061224491</v>
      </c>
      <c r="BL154" s="27">
        <f t="shared" si="91"/>
        <v>1.1242769230769232</v>
      </c>
      <c r="BM154" s="27">
        <f t="shared" si="91"/>
        <v>1.0349517587939698</v>
      </c>
      <c r="BN154" s="27">
        <f t="shared" si="91"/>
        <v>1.0601145061070925</v>
      </c>
      <c r="BO154" s="27">
        <f t="shared" si="68"/>
        <v>1.0283634082478725</v>
      </c>
      <c r="BP154" s="27">
        <f t="shared" si="68"/>
        <v>1.3208766960032057</v>
      </c>
      <c r="BQ154" s="27">
        <f t="shared" si="68"/>
        <v>0.97143289224952745</v>
      </c>
      <c r="BR154" s="27">
        <f t="shared" si="68"/>
        <v>1.4041354166666666</v>
      </c>
      <c r="BS154" s="27">
        <f t="shared" si="68"/>
        <v>0.83076551724137937</v>
      </c>
      <c r="BT154" s="27">
        <f t="shared" si="68"/>
        <v>0.90503672612801678</v>
      </c>
      <c r="BU154" s="27">
        <f t="shared" si="90"/>
        <v>0.97457627118644063</v>
      </c>
      <c r="BW154" s="19">
        <v>488392.2</v>
      </c>
      <c r="BX154" s="19">
        <v>14876.8</v>
      </c>
      <c r="BY154" s="19">
        <v>2836.2</v>
      </c>
      <c r="BZ154" s="19">
        <v>20</v>
      </c>
      <c r="CA154" s="19">
        <v>109.8</v>
      </c>
      <c r="CB154" s="19">
        <v>59530.6</v>
      </c>
      <c r="CC154" s="19">
        <v>1354.9</v>
      </c>
      <c r="CD154" s="19">
        <v>52763</v>
      </c>
      <c r="CE154" s="19">
        <v>13458.7</v>
      </c>
      <c r="CF154" s="19">
        <v>1255</v>
      </c>
      <c r="CG154" s="19">
        <v>59.9</v>
      </c>
      <c r="CH154" s="19">
        <v>129.80000000000001</v>
      </c>
      <c r="CI154" s="19">
        <v>2912.8</v>
      </c>
      <c r="CK154" s="19">
        <f t="shared" si="72"/>
        <v>491593.6857142857</v>
      </c>
      <c r="CL154" s="19">
        <f t="shared" si="72"/>
        <v>16068.213725490195</v>
      </c>
      <c r="CM154" s="19">
        <f t="shared" si="72"/>
        <v>9180.3851063829788</v>
      </c>
      <c r="CN154" s="19">
        <f t="shared" si="72"/>
        <v>327.95</v>
      </c>
      <c r="CO154" s="19">
        <f t="shared" si="95"/>
        <v>327.53404255319151</v>
      </c>
      <c r="CP154" s="19">
        <f t="shared" si="95"/>
        <v>59851.42807017544</v>
      </c>
      <c r="CQ154" s="19">
        <f t="shared" si="95"/>
        <v>1571.3000000000002</v>
      </c>
      <c r="CR154" s="19">
        <f t="shared" si="95"/>
        <v>53541.95</v>
      </c>
      <c r="CS154" s="19">
        <f t="shared" si="95"/>
        <v>17185.350000000002</v>
      </c>
      <c r="CT154" s="19">
        <f t="shared" si="95"/>
        <v>1539.6</v>
      </c>
      <c r="CU154" s="19">
        <f t="shared" si="95"/>
        <v>1747.5</v>
      </c>
      <c r="CV154" s="19">
        <f t="shared" si="95"/>
        <v>282.56666666666666</v>
      </c>
      <c r="CW154" s="19">
        <f t="shared" si="95"/>
        <v>4107.8500000000004</v>
      </c>
      <c r="CY154" s="19">
        <v>3775</v>
      </c>
      <c r="CZ154" s="19">
        <v>1341.5</v>
      </c>
      <c r="DA154" s="19">
        <v>6577.9</v>
      </c>
      <c r="DB154" s="19">
        <v>332.9</v>
      </c>
      <c r="DC154" s="19">
        <v>213.1</v>
      </c>
      <c r="DD154" s="19">
        <v>309.60000000000002</v>
      </c>
      <c r="DE154" s="19">
        <v>239.7</v>
      </c>
      <c r="DF154" s="19">
        <v>935.4</v>
      </c>
      <c r="DG154" s="19">
        <v>4037.9</v>
      </c>
      <c r="DH154" s="19">
        <v>322.89999999999998</v>
      </c>
      <c r="DI154" s="19">
        <v>1800.9</v>
      </c>
      <c r="DJ154" s="19">
        <v>173.1</v>
      </c>
      <c r="DK154" s="19">
        <v>1238.3</v>
      </c>
      <c r="DM154" s="19">
        <v>2436.8000000000002</v>
      </c>
      <c r="DN154" s="19">
        <v>1008.7</v>
      </c>
      <c r="DO154" s="19">
        <v>6078.6</v>
      </c>
      <c r="DP154" s="19">
        <v>283</v>
      </c>
      <c r="DQ154" s="19">
        <v>223</v>
      </c>
      <c r="DR154" s="19">
        <v>329.6</v>
      </c>
      <c r="DS154" s="19">
        <v>193.1</v>
      </c>
      <c r="DT154" s="19">
        <v>622.5</v>
      </c>
      <c r="DU154" s="19">
        <v>3415.4</v>
      </c>
      <c r="DV154" s="19">
        <v>246.3</v>
      </c>
      <c r="DW154" s="19">
        <v>1584.6</v>
      </c>
      <c r="DX154" s="19">
        <v>136.5</v>
      </c>
      <c r="DY154" s="19">
        <v>1151.8</v>
      </c>
      <c r="EA154" s="19">
        <f t="shared" si="73"/>
        <v>3201.4857142857145</v>
      </c>
      <c r="EB154" s="19">
        <f t="shared" si="73"/>
        <v>1191.4137254901962</v>
      </c>
      <c r="EC154" s="19">
        <f t="shared" si="73"/>
        <v>6344.185106382979</v>
      </c>
      <c r="ED154" s="19">
        <f t="shared" si="73"/>
        <v>307.95</v>
      </c>
      <c r="EE154" s="19">
        <f t="shared" si="96"/>
        <v>217.7340425531915</v>
      </c>
      <c r="EF154" s="19">
        <f t="shared" si="96"/>
        <v>320.8280701754386</v>
      </c>
      <c r="EG154" s="19">
        <f t="shared" si="96"/>
        <v>216.39999999999998</v>
      </c>
      <c r="EH154" s="19">
        <f t="shared" si="96"/>
        <v>778.95</v>
      </c>
      <c r="EI154" s="19">
        <f t="shared" si="96"/>
        <v>3726.65</v>
      </c>
      <c r="EJ154" s="19">
        <f t="shared" si="96"/>
        <v>284.60000000000002</v>
      </c>
      <c r="EK154" s="19">
        <f t="shared" si="96"/>
        <v>1687.6</v>
      </c>
      <c r="EL154" s="19">
        <f t="shared" si="96"/>
        <v>152.76666666666665</v>
      </c>
      <c r="EM154" s="19">
        <f t="shared" si="96"/>
        <v>1195.05</v>
      </c>
      <c r="EO154" s="26">
        <v>30.04</v>
      </c>
      <c r="EQ154" s="19">
        <v>10</v>
      </c>
      <c r="ER154" s="19">
        <v>30</v>
      </c>
      <c r="ES154" s="19">
        <v>20</v>
      </c>
      <c r="ET154" s="19">
        <v>50</v>
      </c>
      <c r="EU154" s="19">
        <v>30</v>
      </c>
      <c r="EV154" s="19">
        <v>30</v>
      </c>
      <c r="EW154" s="19">
        <v>30</v>
      </c>
      <c r="EX154" s="19">
        <v>30</v>
      </c>
      <c r="EY154" s="19">
        <v>20</v>
      </c>
      <c r="EZ154" s="19">
        <v>30</v>
      </c>
      <c r="FA154" s="19">
        <v>20</v>
      </c>
      <c r="FB154" s="19">
        <v>30</v>
      </c>
      <c r="FC154" s="19">
        <v>20</v>
      </c>
      <c r="FE154" s="25">
        <v>2.1</v>
      </c>
      <c r="FF154" s="25">
        <v>2.2999999999999998</v>
      </c>
      <c r="FG154" s="25">
        <v>2.2000000000000002</v>
      </c>
      <c r="FH154" s="25">
        <v>2.8</v>
      </c>
      <c r="FI154" s="25">
        <v>2.2000000000000002</v>
      </c>
      <c r="FJ154" s="25">
        <v>3.2</v>
      </c>
      <c r="FK154" s="25">
        <v>2.5</v>
      </c>
      <c r="FL154" s="25">
        <v>2.8</v>
      </c>
      <c r="FM154" s="25">
        <v>2.2000000000000002</v>
      </c>
      <c r="FN154" s="25">
        <v>2.8</v>
      </c>
      <c r="FO154" s="25">
        <v>2.2000000000000002</v>
      </c>
      <c r="FP154" s="25">
        <v>3.5</v>
      </c>
      <c r="FQ154" s="25">
        <v>2.2000000000000002</v>
      </c>
      <c r="FR154" s="25"/>
      <c r="FS154" s="25">
        <v>2.8</v>
      </c>
      <c r="FT154" s="25">
        <v>2.8</v>
      </c>
      <c r="FU154" s="25">
        <v>2.5</v>
      </c>
      <c r="FV154" s="25">
        <v>2.8</v>
      </c>
      <c r="FW154" s="25">
        <v>2.5</v>
      </c>
      <c r="FX154" s="25">
        <v>2.5</v>
      </c>
      <c r="FY154" s="25">
        <v>2.5</v>
      </c>
      <c r="FZ154" s="25">
        <v>2.8</v>
      </c>
      <c r="GA154" s="25">
        <v>2.2000000000000002</v>
      </c>
      <c r="GB154" s="25">
        <v>2.8</v>
      </c>
      <c r="GC154" s="25">
        <v>2</v>
      </c>
      <c r="GD154" s="25">
        <v>2.8</v>
      </c>
      <c r="GE154" s="25">
        <v>2.2000000000000002</v>
      </c>
      <c r="GG154" s="28">
        <v>560706</v>
      </c>
      <c r="GH154" s="28">
        <v>386426.8</v>
      </c>
      <c r="GI154" s="28">
        <v>1904278.9</v>
      </c>
      <c r="GJ154" s="28">
        <v>136666</v>
      </c>
      <c r="GK154" s="28">
        <v>151055.4</v>
      </c>
      <c r="GL154" s="28">
        <v>125939.4</v>
      </c>
      <c r="GM154" s="28">
        <v>48865.4</v>
      </c>
      <c r="GN154" s="28">
        <v>448639.5</v>
      </c>
      <c r="GO154" s="28">
        <v>568018.30000000005</v>
      </c>
      <c r="GP154" s="28">
        <v>50075.9</v>
      </c>
      <c r="GQ154" s="28">
        <v>296729</v>
      </c>
      <c r="GR154" s="28">
        <v>3095.5</v>
      </c>
      <c r="GS154" s="28">
        <v>35263.800000000003</v>
      </c>
      <c r="GU154" s="26">
        <v>25.21</v>
      </c>
      <c r="GV154" s="26">
        <v>19.399999999999999</v>
      </c>
      <c r="GW154" s="26">
        <v>59.19</v>
      </c>
      <c r="GX154" s="26">
        <v>41.39</v>
      </c>
      <c r="GY154" s="26">
        <v>56.02</v>
      </c>
      <c r="GZ154" s="26">
        <v>54.81</v>
      </c>
      <c r="HA154" s="26">
        <v>25.58</v>
      </c>
      <c r="HB154" s="26">
        <v>34.549999999999997</v>
      </c>
      <c r="HC154" s="26">
        <v>17.55</v>
      </c>
      <c r="HD154" s="26">
        <v>8.66</v>
      </c>
      <c r="HE154" s="26">
        <v>12.39</v>
      </c>
      <c r="HF154" s="26">
        <v>9.02</v>
      </c>
      <c r="HG154" s="26">
        <v>2</v>
      </c>
      <c r="HI154" s="27">
        <f t="shared" si="74"/>
        <v>2.063666555661325E-2</v>
      </c>
      <c r="HJ154" s="27">
        <f t="shared" si="74"/>
        <v>9.4060964460384641E-3</v>
      </c>
      <c r="HK154" s="27">
        <f t="shared" si="74"/>
        <v>1.4304287162305791E-2</v>
      </c>
      <c r="HL154" s="27">
        <f t="shared" si="74"/>
        <v>2.0684719207007953E-2</v>
      </c>
      <c r="HM154" s="27">
        <f t="shared" si="97"/>
        <v>2.5311377739625173E-2</v>
      </c>
      <c r="HN154" s="27">
        <f t="shared" si="97"/>
        <v>3.6932848105351052E-2</v>
      </c>
      <c r="HO154" s="27">
        <f t="shared" si="97"/>
        <v>3.5391582831770567E-2</v>
      </c>
      <c r="HP154" s="27">
        <f t="shared" si="97"/>
        <v>1.2688003030050674E-2</v>
      </c>
      <c r="HQ154" s="27">
        <f t="shared" si="97"/>
        <v>1.0029012931484118E-2</v>
      </c>
      <c r="HR154" s="27">
        <f t="shared" si="97"/>
        <v>1.830801380258882E-2</v>
      </c>
      <c r="HS154" s="27">
        <f t="shared" si="97"/>
        <v>7.8000219383817342E-3</v>
      </c>
      <c r="HT154" s="27">
        <f t="shared" si="97"/>
        <v>0.14567394938157963</v>
      </c>
      <c r="HU154" s="27">
        <f t="shared" si="97"/>
        <v>1.0458780479804624E-2</v>
      </c>
      <c r="HW154" s="27">
        <f t="shared" si="77"/>
        <v>4.4148018625262728E-2</v>
      </c>
      <c r="HX154" s="27">
        <f t="shared" si="78"/>
        <v>1.7772819234789676E-2</v>
      </c>
      <c r="HY154" s="27">
        <f t="shared" si="79"/>
        <v>2.3866703130307212E-2</v>
      </c>
      <c r="HZ154" s="27">
        <f t="shared" si="80"/>
        <v>3.0232785592962826E-2</v>
      </c>
      <c r="IA154" s="27">
        <f t="shared" si="81"/>
        <v>3.7235567792762596E-2</v>
      </c>
      <c r="IB154" s="27">
        <f t="shared" si="82"/>
        <v>4.7514109087534125E-2</v>
      </c>
      <c r="IC154" s="27">
        <f t="shared" si="83"/>
        <v>4.5697611752382156E-2</v>
      </c>
      <c r="ID154" s="27">
        <f t="shared" si="84"/>
        <v>2.1040515424733033E-2</v>
      </c>
      <c r="IE154" s="27">
        <f t="shared" si="85"/>
        <v>1.4032594893732578E-2</v>
      </c>
      <c r="IF154" s="27">
        <f t="shared" si="86"/>
        <v>2.4678653365475648E-2</v>
      </c>
      <c r="IG154" s="27">
        <f t="shared" si="87"/>
        <v>9.3959064269746369E-3</v>
      </c>
      <c r="IH154" s="27"/>
      <c r="II154" s="27"/>
      <c r="IK154" s="27">
        <f t="shared" si="94"/>
        <v>2.6278104958156246E-3</v>
      </c>
      <c r="IL154" s="27">
        <f t="shared" si="94"/>
        <v>9.302412476869009E-3</v>
      </c>
      <c r="IM154" s="27">
        <f t="shared" si="94"/>
        <v>5.6677146677563024E-2</v>
      </c>
      <c r="IN154" s="27">
        <f t="shared" si="93"/>
        <v>1.0287964346077012</v>
      </c>
      <c r="IO154" s="27">
        <f t="shared" si="93"/>
        <v>0.22402274158120791</v>
      </c>
      <c r="IP154" s="27">
        <f t="shared" si="93"/>
        <v>4.3405753174514759E-3</v>
      </c>
      <c r="IQ154" s="27">
        <f t="shared" si="93"/>
        <v>3.2872254133467248E-2</v>
      </c>
      <c r="IR154" s="27">
        <f t="shared" si="66"/>
        <v>4.6531109295290755E-3</v>
      </c>
      <c r="IS154" s="27">
        <f t="shared" si="66"/>
        <v>1.3862121800615626E-2</v>
      </c>
      <c r="IT154" s="27">
        <f t="shared" si="66"/>
        <v>3.5849401398033602E-2</v>
      </c>
      <c r="IU154" s="27">
        <f t="shared" si="66"/>
        <v>1.2623445454912405</v>
      </c>
      <c r="IV154" s="27">
        <f t="shared" si="66"/>
        <v>0.16932679069031598</v>
      </c>
      <c r="IW154" s="27">
        <f t="shared" si="66"/>
        <v>3.2253815013617695E-2</v>
      </c>
    </row>
    <row r="155" spans="1:257">
      <c r="A155" s="21">
        <v>153</v>
      </c>
      <c r="B155" s="19" t="s">
        <v>173</v>
      </c>
      <c r="C155" s="19">
        <v>9</v>
      </c>
      <c r="D155" s="19">
        <v>2</v>
      </c>
      <c r="E155" s="19">
        <v>2</v>
      </c>
      <c r="G155" s="23">
        <v>41219</v>
      </c>
      <c r="H155" s="24">
        <v>0.1262962962962963</v>
      </c>
      <c r="J155" s="25">
        <v>32.630000000000003</v>
      </c>
      <c r="K155" s="25">
        <v>-35.054000000000002</v>
      </c>
      <c r="L155" s="25">
        <v>10.503</v>
      </c>
      <c r="M155" s="26"/>
      <c r="O155" s="26">
        <v>42.985758619999999</v>
      </c>
      <c r="P155" s="26">
        <v>8.0018630999999996</v>
      </c>
      <c r="Q155" s="26">
        <v>0.71411371999999995</v>
      </c>
      <c r="R155" s="26">
        <v>3.8000559999999996E-2</v>
      </c>
      <c r="S155" s="26">
        <v>0.22949315999999997</v>
      </c>
      <c r="T155" s="26">
        <v>32.879080500000001</v>
      </c>
      <c r="U155" s="26">
        <v>0.95938388999999991</v>
      </c>
      <c r="V155" s="26">
        <v>6.6761950199999998</v>
      </c>
      <c r="W155" s="26">
        <v>2.924328</v>
      </c>
      <c r="X155" s="26">
        <v>1.5339898599999999</v>
      </c>
      <c r="Y155" s="26">
        <v>0.13371171000000001</v>
      </c>
      <c r="Z155" s="26">
        <v>0.55399999999999994</v>
      </c>
      <c r="AA155" s="26">
        <v>0.52500000000000002</v>
      </c>
      <c r="AB155" s="26">
        <f t="shared" si="88"/>
        <v>98.154918140000007</v>
      </c>
      <c r="AC155" s="26">
        <f t="shared" si="89"/>
        <v>0.23327405465723425</v>
      </c>
      <c r="AD155" s="26">
        <f t="shared" si="75"/>
        <v>0.11846159161937428</v>
      </c>
      <c r="AE155" s="26">
        <f t="shared" si="76"/>
        <v>97.803182493723398</v>
      </c>
      <c r="AG155" s="25">
        <v>74.968000000000004</v>
      </c>
      <c r="AH155" s="25">
        <v>18.257000000000001</v>
      </c>
      <c r="AI155" s="25">
        <v>0.6845</v>
      </c>
      <c r="AJ155" s="25">
        <v>6.2100000000000002E-2</v>
      </c>
      <c r="AK155" s="25">
        <v>0.27229999999999999</v>
      </c>
      <c r="AL155" s="25">
        <v>43.957000000000001</v>
      </c>
      <c r="AM155" s="25">
        <v>2.8250000000000002</v>
      </c>
      <c r="AN155" s="25">
        <v>8.8559999999999999</v>
      </c>
      <c r="AO155" s="25">
        <v>12.273</v>
      </c>
      <c r="AP155" s="25">
        <v>9.5020000000000007</v>
      </c>
      <c r="AQ155" s="25">
        <v>0.92849999999999999</v>
      </c>
      <c r="AR155" s="25">
        <v>6.6679000000000004</v>
      </c>
      <c r="AS155" s="25">
        <v>27.088899999999999</v>
      </c>
      <c r="AU155" s="26">
        <v>40.429600000000001</v>
      </c>
      <c r="AV155" s="26">
        <v>6.6912000000000003</v>
      </c>
      <c r="AW155" s="26">
        <v>0.67589999999999995</v>
      </c>
      <c r="AX155" s="26">
        <v>3.7600000000000001E-2</v>
      </c>
      <c r="AY155" s="26">
        <v>0.22439999999999999</v>
      </c>
      <c r="AZ155" s="26">
        <v>30.9941</v>
      </c>
      <c r="BA155" s="26">
        <v>0.93310000000000004</v>
      </c>
      <c r="BB155" s="26">
        <v>5.0735999999999999</v>
      </c>
      <c r="BC155" s="26">
        <v>3.0137999999999998</v>
      </c>
      <c r="BD155" s="26">
        <v>1.1089</v>
      </c>
      <c r="BE155" s="26">
        <v>0.13850000000000001</v>
      </c>
      <c r="BF155" s="26">
        <v>0.60140000000000005</v>
      </c>
      <c r="BG155" s="26">
        <v>0.54179999999999995</v>
      </c>
      <c r="BI155" s="27">
        <f t="shared" si="92"/>
        <v>1.0632249297544374</v>
      </c>
      <c r="BJ155" s="27">
        <f t="shared" si="92"/>
        <v>1.1958786316355809</v>
      </c>
      <c r="BK155" s="27">
        <f t="shared" si="92"/>
        <v>1.0565375351383341</v>
      </c>
      <c r="BL155" s="27">
        <f t="shared" si="91"/>
        <v>1.0106531914893615</v>
      </c>
      <c r="BM155" s="27">
        <f t="shared" si="91"/>
        <v>1.0226967914438503</v>
      </c>
      <c r="BN155" s="27">
        <f t="shared" si="91"/>
        <v>1.0608173975046864</v>
      </c>
      <c r="BO155" s="27">
        <f t="shared" si="68"/>
        <v>1.0281683528024861</v>
      </c>
      <c r="BP155" s="27">
        <f t="shared" si="68"/>
        <v>1.3158694063386944</v>
      </c>
      <c r="BQ155" s="27">
        <f t="shared" si="68"/>
        <v>0.97031256221381657</v>
      </c>
      <c r="BR155" s="27">
        <f t="shared" si="68"/>
        <v>1.3833437280187573</v>
      </c>
      <c r="BS155" s="27">
        <f t="shared" si="68"/>
        <v>0.96542750902527075</v>
      </c>
      <c r="BT155" s="27">
        <f t="shared" si="68"/>
        <v>0.9211839042234784</v>
      </c>
      <c r="BU155" s="27">
        <f t="shared" si="90"/>
        <v>0.96899224806201567</v>
      </c>
      <c r="BW155" s="19">
        <v>420352.9</v>
      </c>
      <c r="BX155" s="19">
        <v>70549.3</v>
      </c>
      <c r="BY155" s="19">
        <v>13036</v>
      </c>
      <c r="BZ155" s="19">
        <v>103.2</v>
      </c>
      <c r="CA155" s="19">
        <v>412.8</v>
      </c>
      <c r="CB155" s="19">
        <v>55359.5</v>
      </c>
      <c r="CC155" s="19">
        <v>1381.5</v>
      </c>
      <c r="CD155" s="19">
        <v>39733.699999999997</v>
      </c>
      <c r="CE155" s="19">
        <v>69710.399999999994</v>
      </c>
      <c r="CF155" s="19">
        <v>4757</v>
      </c>
      <c r="CG155" s="19">
        <v>2756.3</v>
      </c>
      <c r="CH155" s="19">
        <v>206.4</v>
      </c>
      <c r="CI155" s="19">
        <v>9553.9</v>
      </c>
      <c r="CK155" s="19">
        <f t="shared" si="72"/>
        <v>423580.92857142858</v>
      </c>
      <c r="CL155" s="19">
        <f t="shared" si="72"/>
        <v>71832.101960784319</v>
      </c>
      <c r="CM155" s="19">
        <f t="shared" si="72"/>
        <v>19634.921276595745</v>
      </c>
      <c r="CN155" s="19">
        <f t="shared" si="72"/>
        <v>402.8</v>
      </c>
      <c r="CO155" s="19">
        <f t="shared" si="95"/>
        <v>640.21276595744678</v>
      </c>
      <c r="CP155" s="19">
        <f t="shared" si="95"/>
        <v>55677.652631578945</v>
      </c>
      <c r="CQ155" s="19">
        <f t="shared" si="95"/>
        <v>1591.25</v>
      </c>
      <c r="CR155" s="19">
        <f t="shared" si="95"/>
        <v>40439.449999999997</v>
      </c>
      <c r="CS155" s="19">
        <f t="shared" si="95"/>
        <v>73750.049999999988</v>
      </c>
      <c r="CT155" s="19">
        <f t="shared" si="95"/>
        <v>5109.8500000000004</v>
      </c>
      <c r="CU155" s="19">
        <f t="shared" si="95"/>
        <v>4502.3857142857141</v>
      </c>
      <c r="CV155" s="19">
        <f t="shared" si="95"/>
        <v>351.78888888888889</v>
      </c>
      <c r="CW155" s="19">
        <f t="shared" si="95"/>
        <v>10615.8</v>
      </c>
      <c r="CY155" s="19">
        <v>3761.6</v>
      </c>
      <c r="CZ155" s="19">
        <v>1431.4</v>
      </c>
      <c r="DA155" s="19">
        <v>7053.9</v>
      </c>
      <c r="DB155" s="19">
        <v>336.2</v>
      </c>
      <c r="DC155" s="19">
        <v>243</v>
      </c>
      <c r="DD155" s="19">
        <v>316.3</v>
      </c>
      <c r="DE155" s="19">
        <v>236.4</v>
      </c>
      <c r="DF155" s="19">
        <v>802.3</v>
      </c>
      <c r="DG155" s="19">
        <v>4097.8999999999996</v>
      </c>
      <c r="DH155" s="19">
        <v>402.8</v>
      </c>
      <c r="DI155" s="19">
        <v>1854.2</v>
      </c>
      <c r="DJ155" s="19">
        <v>156.5</v>
      </c>
      <c r="DK155" s="19">
        <v>1098.5</v>
      </c>
      <c r="DM155" s="19">
        <v>2516.6</v>
      </c>
      <c r="DN155" s="19">
        <v>1101.9000000000001</v>
      </c>
      <c r="DO155" s="19">
        <v>6081.9</v>
      </c>
      <c r="DP155" s="19">
        <v>263</v>
      </c>
      <c r="DQ155" s="19">
        <v>209.7</v>
      </c>
      <c r="DR155" s="19">
        <v>319.60000000000002</v>
      </c>
      <c r="DS155" s="19">
        <v>183.1</v>
      </c>
      <c r="DT155" s="19">
        <v>609.20000000000005</v>
      </c>
      <c r="DU155" s="19">
        <v>3981.4</v>
      </c>
      <c r="DV155" s="19">
        <v>302.89999999999998</v>
      </c>
      <c r="DW155" s="19">
        <v>1647.8</v>
      </c>
      <c r="DX155" s="19">
        <v>136.5</v>
      </c>
      <c r="DY155" s="19">
        <v>1025.3</v>
      </c>
      <c r="EA155" s="19">
        <f t="shared" si="73"/>
        <v>3228.0285714285715</v>
      </c>
      <c r="EB155" s="19">
        <f t="shared" si="73"/>
        <v>1282.8019607843139</v>
      </c>
      <c r="EC155" s="19">
        <f t="shared" si="73"/>
        <v>6598.9212765957445</v>
      </c>
      <c r="ED155" s="19">
        <f t="shared" si="73"/>
        <v>299.60000000000002</v>
      </c>
      <c r="EE155" s="19">
        <f t="shared" si="96"/>
        <v>227.41276595744679</v>
      </c>
      <c r="EF155" s="19">
        <f t="shared" si="96"/>
        <v>318.15263157894736</v>
      </c>
      <c r="EG155" s="19">
        <f t="shared" si="96"/>
        <v>209.75</v>
      </c>
      <c r="EH155" s="19">
        <f t="shared" si="96"/>
        <v>705.75</v>
      </c>
      <c r="EI155" s="19">
        <f t="shared" si="96"/>
        <v>4039.6499999999996</v>
      </c>
      <c r="EJ155" s="19">
        <f t="shared" si="96"/>
        <v>352.85</v>
      </c>
      <c r="EK155" s="19">
        <f t="shared" si="96"/>
        <v>1746.0857142857142</v>
      </c>
      <c r="EL155" s="19">
        <f t="shared" si="96"/>
        <v>145.38888888888889</v>
      </c>
      <c r="EM155" s="19">
        <f t="shared" si="96"/>
        <v>1061.9000000000001</v>
      </c>
      <c r="EO155" s="26">
        <v>30.04</v>
      </c>
      <c r="EQ155" s="19">
        <v>10</v>
      </c>
      <c r="ER155" s="19">
        <v>30</v>
      </c>
      <c r="ES155" s="19">
        <v>20</v>
      </c>
      <c r="ET155" s="19">
        <v>50</v>
      </c>
      <c r="EU155" s="19">
        <v>30</v>
      </c>
      <c r="EV155" s="19">
        <v>30</v>
      </c>
      <c r="EW155" s="19">
        <v>30</v>
      </c>
      <c r="EX155" s="19">
        <v>30</v>
      </c>
      <c r="EY155" s="19">
        <v>20</v>
      </c>
      <c r="EZ155" s="19">
        <v>30</v>
      </c>
      <c r="FA155" s="19">
        <v>20</v>
      </c>
      <c r="FB155" s="19">
        <v>30</v>
      </c>
      <c r="FC155" s="19">
        <v>20</v>
      </c>
      <c r="FE155" s="25">
        <v>2.1</v>
      </c>
      <c r="FF155" s="25">
        <v>2.2999999999999998</v>
      </c>
      <c r="FG155" s="25">
        <v>2.2000000000000002</v>
      </c>
      <c r="FH155" s="25">
        <v>2.8</v>
      </c>
      <c r="FI155" s="25">
        <v>2.2000000000000002</v>
      </c>
      <c r="FJ155" s="25">
        <v>3.2</v>
      </c>
      <c r="FK155" s="25">
        <v>2.5</v>
      </c>
      <c r="FL155" s="25">
        <v>2.8</v>
      </c>
      <c r="FM155" s="25">
        <v>2.2000000000000002</v>
      </c>
      <c r="FN155" s="25">
        <v>2.8</v>
      </c>
      <c r="FO155" s="25">
        <v>2.2000000000000002</v>
      </c>
      <c r="FP155" s="25">
        <v>3.5</v>
      </c>
      <c r="FQ155" s="25">
        <v>2.2000000000000002</v>
      </c>
      <c r="FR155" s="25"/>
      <c r="FS155" s="25">
        <v>2.8</v>
      </c>
      <c r="FT155" s="25">
        <v>2.8</v>
      </c>
      <c r="FU155" s="25">
        <v>2.5</v>
      </c>
      <c r="FV155" s="25">
        <v>2.8</v>
      </c>
      <c r="FW155" s="25">
        <v>2.5</v>
      </c>
      <c r="FX155" s="25">
        <v>2.5</v>
      </c>
      <c r="FY155" s="25">
        <v>2.5</v>
      </c>
      <c r="FZ155" s="25">
        <v>2.8</v>
      </c>
      <c r="GA155" s="25">
        <v>2.2000000000000002</v>
      </c>
      <c r="GB155" s="25">
        <v>2.8</v>
      </c>
      <c r="GC155" s="25">
        <v>2</v>
      </c>
      <c r="GD155" s="25">
        <v>2.8</v>
      </c>
      <c r="GE155" s="25">
        <v>2.2000000000000002</v>
      </c>
      <c r="GG155" s="28">
        <v>560706</v>
      </c>
      <c r="GH155" s="28">
        <v>386426.8</v>
      </c>
      <c r="GI155" s="28">
        <v>1904278.9</v>
      </c>
      <c r="GJ155" s="28">
        <v>136666</v>
      </c>
      <c r="GK155" s="28">
        <v>151055.4</v>
      </c>
      <c r="GL155" s="28">
        <v>125939.4</v>
      </c>
      <c r="GM155" s="28">
        <v>48865.4</v>
      </c>
      <c r="GN155" s="28">
        <v>448639.5</v>
      </c>
      <c r="GO155" s="28">
        <v>568018.30000000005</v>
      </c>
      <c r="GP155" s="28">
        <v>50075.9</v>
      </c>
      <c r="GQ155" s="28">
        <v>296729</v>
      </c>
      <c r="GR155" s="28">
        <v>3095.5</v>
      </c>
      <c r="GS155" s="28">
        <v>35263.800000000003</v>
      </c>
      <c r="GU155" s="26">
        <v>25.21</v>
      </c>
      <c r="GV155" s="26">
        <v>19.399999999999999</v>
      </c>
      <c r="GW155" s="26">
        <v>59.19</v>
      </c>
      <c r="GX155" s="26">
        <v>41.39</v>
      </c>
      <c r="GY155" s="26">
        <v>56.02</v>
      </c>
      <c r="GZ155" s="26">
        <v>54.81</v>
      </c>
      <c r="HA155" s="26">
        <v>25.58</v>
      </c>
      <c r="HB155" s="26">
        <v>34.549999999999997</v>
      </c>
      <c r="HC155" s="26">
        <v>17.55</v>
      </c>
      <c r="HD155" s="26">
        <v>8.66</v>
      </c>
      <c r="HE155" s="26">
        <v>12.39</v>
      </c>
      <c r="HF155" s="26">
        <v>9.02</v>
      </c>
      <c r="HG155" s="26">
        <v>2</v>
      </c>
      <c r="HI155" s="27">
        <f t="shared" si="74"/>
        <v>2.1024117096427382E-2</v>
      </c>
      <c r="HJ155" s="27">
        <f t="shared" si="74"/>
        <v>9.6100813885684616E-3</v>
      </c>
      <c r="HK155" s="27">
        <f t="shared" si="74"/>
        <v>1.4601937309136804E-2</v>
      </c>
      <c r="HL155" s="27">
        <f t="shared" si="74"/>
        <v>1.8340420359918189E-2</v>
      </c>
      <c r="HM155" s="27">
        <f t="shared" si="97"/>
        <v>2.556152874539178E-2</v>
      </c>
      <c r="HN155" s="27">
        <f t="shared" si="97"/>
        <v>3.6802916530994885E-2</v>
      </c>
      <c r="HO155" s="27">
        <f t="shared" si="97"/>
        <v>3.483693673593951E-2</v>
      </c>
      <c r="HP155" s="27">
        <f t="shared" si="97"/>
        <v>1.2031352136124947E-2</v>
      </c>
      <c r="HQ155" s="27">
        <f t="shared" si="97"/>
        <v>1.0429646940753783E-2</v>
      </c>
      <c r="HR155" s="27">
        <f t="shared" si="97"/>
        <v>2.0083525674368111E-2</v>
      </c>
      <c r="HS155" s="27">
        <f t="shared" si="97"/>
        <v>9.2200877215864608E-3</v>
      </c>
      <c r="HT155" s="27">
        <f t="shared" si="97"/>
        <v>0.14464830201354781</v>
      </c>
      <c r="HU155" s="27">
        <f t="shared" si="97"/>
        <v>9.8024421872535822E-3</v>
      </c>
      <c r="HW155" s="27">
        <f t="shared" si="77"/>
        <v>4.4976893704387094E-2</v>
      </c>
      <c r="HX155" s="27">
        <f t="shared" si="78"/>
        <v>1.8158248783700107E-2</v>
      </c>
      <c r="HY155" s="27">
        <f t="shared" si="79"/>
        <v>2.4363332400294757E-2</v>
      </c>
      <c r="HZ155" s="27">
        <f t="shared" si="80"/>
        <v>2.6806358398056424E-2</v>
      </c>
      <c r="IA155" s="27">
        <f t="shared" si="81"/>
        <v>3.7603564937345846E-2</v>
      </c>
      <c r="IB155" s="27">
        <f t="shared" si="82"/>
        <v>4.7346952117124919E-2</v>
      </c>
      <c r="IC155" s="27">
        <f t="shared" si="83"/>
        <v>4.4981452713445093E-2</v>
      </c>
      <c r="ID155" s="27">
        <f t="shared" si="84"/>
        <v>1.9951591247336E-2</v>
      </c>
      <c r="IE155" s="27">
        <f t="shared" si="85"/>
        <v>1.4593161999502693E-2</v>
      </c>
      <c r="IF155" s="27">
        <f t="shared" si="86"/>
        <v>2.7071990103277981E-2</v>
      </c>
      <c r="IG155" s="27">
        <f t="shared" si="87"/>
        <v>1.110651766942305E-2</v>
      </c>
      <c r="IH155" s="27"/>
      <c r="II155" s="27"/>
      <c r="IK155" s="27">
        <f t="shared" si="94"/>
        <v>2.8356508156676947E-3</v>
      </c>
      <c r="IL155" s="27">
        <f t="shared" si="94"/>
        <v>4.0373802694742937E-3</v>
      </c>
      <c r="IM155" s="27">
        <f t="shared" si="94"/>
        <v>1.6029561425712234E-2</v>
      </c>
      <c r="IN155" s="27">
        <f t="shared" si="93"/>
        <v>0.20954513766933497</v>
      </c>
      <c r="IO155" s="27">
        <f t="shared" si="93"/>
        <v>7.5165038056936848E-2</v>
      </c>
      <c r="IP155" s="27">
        <f t="shared" si="93"/>
        <v>4.5027205743934616E-3</v>
      </c>
      <c r="IQ155" s="27">
        <f t="shared" si="93"/>
        <v>3.235902113219561E-2</v>
      </c>
      <c r="IR155" s="27">
        <f t="shared" si="66"/>
        <v>5.3776184965978911E-3</v>
      </c>
      <c r="IS155" s="27">
        <f t="shared" si="66"/>
        <v>5.1617683643623855E-3</v>
      </c>
      <c r="IT155" s="27">
        <f t="shared" si="66"/>
        <v>1.6366655171255427E-2</v>
      </c>
      <c r="IU155" s="27">
        <f t="shared" si="66"/>
        <v>3.6999465230970405E-2</v>
      </c>
      <c r="IV155" s="27">
        <f t="shared" si="66"/>
        <v>0.1137982464517739</v>
      </c>
      <c r="IW155" s="27">
        <f t="shared" si="66"/>
        <v>1.4592610942369919E-2</v>
      </c>
    </row>
    <row r="156" spans="1:257">
      <c r="A156" s="21">
        <v>154</v>
      </c>
      <c r="B156" s="19" t="s">
        <v>173</v>
      </c>
      <c r="C156" s="19">
        <v>9</v>
      </c>
      <c r="D156" s="19">
        <v>2</v>
      </c>
      <c r="E156" s="19">
        <v>3</v>
      </c>
      <c r="G156" s="23">
        <v>41219</v>
      </c>
      <c r="H156" s="24">
        <v>0.12931712962962963</v>
      </c>
      <c r="J156" s="25">
        <v>32.616</v>
      </c>
      <c r="K156" s="25">
        <v>-35.057000000000002</v>
      </c>
      <c r="L156" s="25">
        <v>10.502000000000001</v>
      </c>
      <c r="M156" s="26"/>
      <c r="O156" s="26">
        <v>42.5407759</v>
      </c>
      <c r="P156" s="26">
        <v>8.8785725399999986</v>
      </c>
      <c r="Q156" s="26">
        <v>0.84926140999999988</v>
      </c>
      <c r="R156" s="26">
        <v>5.1154600000000001E-2</v>
      </c>
      <c r="S156" s="26">
        <v>0.24126203999999998</v>
      </c>
      <c r="T156" s="26">
        <v>33.078488</v>
      </c>
      <c r="U156" s="26">
        <v>1.08721566</v>
      </c>
      <c r="V156" s="26">
        <v>6.2997677300000001</v>
      </c>
      <c r="W156" s="26">
        <v>2.4765839999999999</v>
      </c>
      <c r="X156" s="26">
        <v>1.7712325799999999</v>
      </c>
      <c r="Y156" s="26">
        <v>6.9867379999999993E-2</v>
      </c>
      <c r="Z156" s="26">
        <v>0.47699999999999998</v>
      </c>
      <c r="AA156" s="26">
        <v>0.47299999999999998</v>
      </c>
      <c r="AB156" s="26">
        <f t="shared" si="88"/>
        <v>98.294181840000007</v>
      </c>
      <c r="AC156" s="26">
        <f t="shared" si="89"/>
        <v>0.20085148749368367</v>
      </c>
      <c r="AD156" s="26">
        <f t="shared" si="75"/>
        <v>0.10672825302088386</v>
      </c>
      <c r="AE156" s="26">
        <f t="shared" si="76"/>
        <v>97.986602099485438</v>
      </c>
      <c r="AG156" s="25">
        <v>73.962000000000003</v>
      </c>
      <c r="AH156" s="25">
        <v>20.268000000000001</v>
      </c>
      <c r="AI156" s="25">
        <v>0.81640000000000001</v>
      </c>
      <c r="AJ156" s="25">
        <v>8.3900000000000002E-2</v>
      </c>
      <c r="AK156" s="25">
        <v>0.28610000000000002</v>
      </c>
      <c r="AL156" s="25">
        <v>44.253999999999998</v>
      </c>
      <c r="AM156" s="25">
        <v>3.2054999999999998</v>
      </c>
      <c r="AN156" s="25">
        <v>8.34</v>
      </c>
      <c r="AO156" s="25">
        <v>10.397</v>
      </c>
      <c r="AP156" s="25">
        <v>10.97</v>
      </c>
      <c r="AQ156" s="25">
        <v>0.48330000000000001</v>
      </c>
      <c r="AR156" s="25">
        <v>5.7538</v>
      </c>
      <c r="AS156" s="25">
        <v>24.407499999999999</v>
      </c>
      <c r="AU156" s="26">
        <v>39.887</v>
      </c>
      <c r="AV156" s="26">
        <v>7.4282000000000004</v>
      </c>
      <c r="AW156" s="26">
        <v>0.80620000000000003</v>
      </c>
      <c r="AX156" s="26">
        <v>5.0799999999999998E-2</v>
      </c>
      <c r="AY156" s="26">
        <v>0.23580000000000001</v>
      </c>
      <c r="AZ156" s="26">
        <v>31.203499999999998</v>
      </c>
      <c r="BA156" s="26">
        <v>1.0588</v>
      </c>
      <c r="BB156" s="26">
        <v>4.7779999999999996</v>
      </c>
      <c r="BC156" s="26">
        <v>2.5531000000000001</v>
      </c>
      <c r="BD156" s="26">
        <v>1.2802</v>
      </c>
      <c r="BE156" s="26">
        <v>7.2099999999999997E-2</v>
      </c>
      <c r="BF156" s="26">
        <v>0.51900000000000002</v>
      </c>
      <c r="BG156" s="26">
        <v>0.48820000000000002</v>
      </c>
      <c r="BI156" s="27">
        <f t="shared" si="92"/>
        <v>1.0665323513926843</v>
      </c>
      <c r="BJ156" s="27">
        <f t="shared" si="92"/>
        <v>1.1952522199186879</v>
      </c>
      <c r="BK156" s="27">
        <f t="shared" si="92"/>
        <v>1.0534128131977174</v>
      </c>
      <c r="BL156" s="27">
        <f t="shared" si="91"/>
        <v>1.00698031496063</v>
      </c>
      <c r="BM156" s="27">
        <f t="shared" si="91"/>
        <v>1.0231638676844783</v>
      </c>
      <c r="BN156" s="27">
        <f t="shared" si="91"/>
        <v>1.06008902847437</v>
      </c>
      <c r="BO156" s="27">
        <f t="shared" si="68"/>
        <v>1.0268376086135249</v>
      </c>
      <c r="BP156" s="27">
        <f t="shared" si="68"/>
        <v>1.3184947111762244</v>
      </c>
      <c r="BQ156" s="27">
        <f t="shared" si="68"/>
        <v>0.97003015941404558</v>
      </c>
      <c r="BR156" s="27">
        <f t="shared" si="68"/>
        <v>1.3835592719887517</v>
      </c>
      <c r="BS156" s="27">
        <f t="shared" si="68"/>
        <v>0.96903439667128977</v>
      </c>
      <c r="BT156" s="27">
        <f t="shared" si="68"/>
        <v>0.91907514450867045</v>
      </c>
      <c r="BU156" s="27">
        <f t="shared" si="90"/>
        <v>0.96886521917247026</v>
      </c>
      <c r="BW156" s="19">
        <v>414708.8</v>
      </c>
      <c r="BX156" s="19">
        <v>78319.5</v>
      </c>
      <c r="BY156" s="19">
        <v>15547.4</v>
      </c>
      <c r="BZ156" s="19">
        <v>133.1</v>
      </c>
      <c r="CA156" s="19">
        <v>435.9</v>
      </c>
      <c r="CB156" s="19">
        <v>55733.8</v>
      </c>
      <c r="CC156" s="19">
        <v>1567.4</v>
      </c>
      <c r="CD156" s="19">
        <v>37417.599999999999</v>
      </c>
      <c r="CE156" s="19">
        <v>59054.9</v>
      </c>
      <c r="CF156" s="19">
        <v>5494.2</v>
      </c>
      <c r="CG156" s="19">
        <v>1434.3</v>
      </c>
      <c r="CH156" s="19">
        <v>179.7</v>
      </c>
      <c r="CI156" s="19">
        <v>8605.7000000000007</v>
      </c>
      <c r="CK156" s="19">
        <f t="shared" si="72"/>
        <v>418000.48571428569</v>
      </c>
      <c r="CL156" s="19">
        <f t="shared" si="72"/>
        <v>79632.413725490202</v>
      </c>
      <c r="CM156" s="19">
        <f t="shared" si="72"/>
        <v>21735.091489361701</v>
      </c>
      <c r="CN156" s="19">
        <f t="shared" si="72"/>
        <v>432.6</v>
      </c>
      <c r="CO156" s="19">
        <f t="shared" si="95"/>
        <v>634.11276595744675</v>
      </c>
      <c r="CP156" s="19">
        <f t="shared" si="95"/>
        <v>56091.533333333333</v>
      </c>
      <c r="CQ156" s="19">
        <f t="shared" si="95"/>
        <v>1755.4</v>
      </c>
      <c r="CR156" s="19">
        <f t="shared" si="95"/>
        <v>38098.15</v>
      </c>
      <c r="CS156" s="19">
        <f t="shared" si="95"/>
        <v>63136.450000000004</v>
      </c>
      <c r="CT156" s="19">
        <f t="shared" si="95"/>
        <v>5860.25</v>
      </c>
      <c r="CU156" s="19">
        <f t="shared" si="95"/>
        <v>3138.6476190476187</v>
      </c>
      <c r="CV156" s="19">
        <f t="shared" si="95"/>
        <v>324.97777777777776</v>
      </c>
      <c r="CW156" s="19">
        <f t="shared" si="95"/>
        <v>9707.2000000000007</v>
      </c>
      <c r="CY156" s="19">
        <v>4093.2</v>
      </c>
      <c r="CZ156" s="19">
        <v>1497.5</v>
      </c>
      <c r="DA156" s="19">
        <v>6549.1</v>
      </c>
      <c r="DB156" s="19">
        <v>326.10000000000002</v>
      </c>
      <c r="DC156" s="19">
        <v>176.4</v>
      </c>
      <c r="DD156" s="19">
        <v>342.8</v>
      </c>
      <c r="DE156" s="19">
        <v>219.6</v>
      </c>
      <c r="DF156" s="19">
        <v>815.3</v>
      </c>
      <c r="DG156" s="19">
        <v>4309.5</v>
      </c>
      <c r="DH156" s="19">
        <v>429.3</v>
      </c>
      <c r="DI156" s="19">
        <v>1767.1</v>
      </c>
      <c r="DJ156" s="19">
        <v>173</v>
      </c>
      <c r="DK156" s="19">
        <v>1181.4000000000001</v>
      </c>
      <c r="DM156" s="19">
        <v>2223</v>
      </c>
      <c r="DN156" s="19">
        <v>1088.2</v>
      </c>
      <c r="DO156" s="19">
        <v>5777</v>
      </c>
      <c r="DP156" s="19">
        <v>272.89999999999998</v>
      </c>
      <c r="DQ156" s="19">
        <v>223</v>
      </c>
      <c r="DR156" s="19">
        <v>369.4</v>
      </c>
      <c r="DS156" s="19">
        <v>156.4</v>
      </c>
      <c r="DT156" s="19">
        <v>545.79999999999995</v>
      </c>
      <c r="DU156" s="19">
        <v>3853.6</v>
      </c>
      <c r="DV156" s="19">
        <v>302.8</v>
      </c>
      <c r="DW156" s="19">
        <v>1647.3</v>
      </c>
      <c r="DX156" s="19">
        <v>123.1</v>
      </c>
      <c r="DY156" s="19">
        <v>1021.6</v>
      </c>
      <c r="EA156" s="19">
        <f t="shared" si="73"/>
        <v>3291.6857142857143</v>
      </c>
      <c r="EB156" s="19">
        <f t="shared" si="73"/>
        <v>1312.9137254901962</v>
      </c>
      <c r="EC156" s="19">
        <f t="shared" si="73"/>
        <v>6187.6914893617022</v>
      </c>
      <c r="ED156" s="19">
        <f t="shared" si="73"/>
        <v>299.5</v>
      </c>
      <c r="EE156" s="19">
        <f t="shared" si="96"/>
        <v>198.21276595744681</v>
      </c>
      <c r="EF156" s="19">
        <f t="shared" si="96"/>
        <v>357.73333333333335</v>
      </c>
      <c r="EG156" s="19">
        <f t="shared" si="96"/>
        <v>188</v>
      </c>
      <c r="EH156" s="19">
        <f t="shared" si="96"/>
        <v>680.55</v>
      </c>
      <c r="EI156" s="19">
        <f t="shared" si="96"/>
        <v>4081.55</v>
      </c>
      <c r="EJ156" s="19">
        <f t="shared" si="96"/>
        <v>366.05</v>
      </c>
      <c r="EK156" s="19">
        <f t="shared" si="96"/>
        <v>1704.347619047619</v>
      </c>
      <c r="EL156" s="19">
        <f t="shared" si="96"/>
        <v>145.27777777777777</v>
      </c>
      <c r="EM156" s="19">
        <f t="shared" si="96"/>
        <v>1101.5</v>
      </c>
      <c r="EO156" s="26">
        <v>30.05</v>
      </c>
      <c r="EQ156" s="19">
        <v>10</v>
      </c>
      <c r="ER156" s="19">
        <v>30</v>
      </c>
      <c r="ES156" s="19">
        <v>20</v>
      </c>
      <c r="ET156" s="19">
        <v>50</v>
      </c>
      <c r="EU156" s="19">
        <v>30</v>
      </c>
      <c r="EV156" s="19">
        <v>30</v>
      </c>
      <c r="EW156" s="19">
        <v>30</v>
      </c>
      <c r="EX156" s="19">
        <v>30</v>
      </c>
      <c r="EY156" s="19">
        <v>20</v>
      </c>
      <c r="EZ156" s="19">
        <v>30</v>
      </c>
      <c r="FA156" s="19">
        <v>20</v>
      </c>
      <c r="FB156" s="19">
        <v>30</v>
      </c>
      <c r="FC156" s="19">
        <v>20</v>
      </c>
      <c r="FE156" s="25">
        <v>2.1</v>
      </c>
      <c r="FF156" s="25">
        <v>2.2999999999999998</v>
      </c>
      <c r="FG156" s="25">
        <v>2.2000000000000002</v>
      </c>
      <c r="FH156" s="25">
        <v>2.8</v>
      </c>
      <c r="FI156" s="25">
        <v>2.2000000000000002</v>
      </c>
      <c r="FJ156" s="25">
        <v>3.2</v>
      </c>
      <c r="FK156" s="25">
        <v>2.5</v>
      </c>
      <c r="FL156" s="25">
        <v>2.8</v>
      </c>
      <c r="FM156" s="25">
        <v>2.2000000000000002</v>
      </c>
      <c r="FN156" s="25">
        <v>2.8</v>
      </c>
      <c r="FO156" s="25">
        <v>2.2000000000000002</v>
      </c>
      <c r="FP156" s="25">
        <v>3.5</v>
      </c>
      <c r="FQ156" s="25">
        <v>2.2000000000000002</v>
      </c>
      <c r="FR156" s="25"/>
      <c r="FS156" s="25">
        <v>2.8</v>
      </c>
      <c r="FT156" s="25">
        <v>2.8</v>
      </c>
      <c r="FU156" s="25">
        <v>2.5</v>
      </c>
      <c r="FV156" s="25">
        <v>2.8</v>
      </c>
      <c r="FW156" s="25">
        <v>2.5</v>
      </c>
      <c r="FX156" s="25">
        <v>2.5</v>
      </c>
      <c r="FY156" s="25">
        <v>2.5</v>
      </c>
      <c r="FZ156" s="25">
        <v>2.8</v>
      </c>
      <c r="GA156" s="25">
        <v>2.2000000000000002</v>
      </c>
      <c r="GB156" s="25">
        <v>2.8</v>
      </c>
      <c r="GC156" s="25">
        <v>2</v>
      </c>
      <c r="GD156" s="25">
        <v>2.8</v>
      </c>
      <c r="GE156" s="25">
        <v>2.2000000000000002</v>
      </c>
      <c r="GG156" s="28">
        <v>560706</v>
      </c>
      <c r="GH156" s="28">
        <v>386426.8</v>
      </c>
      <c r="GI156" s="28">
        <v>1904278.9</v>
      </c>
      <c r="GJ156" s="28">
        <v>136666</v>
      </c>
      <c r="GK156" s="28">
        <v>151055.4</v>
      </c>
      <c r="GL156" s="28">
        <v>125939.4</v>
      </c>
      <c r="GM156" s="28">
        <v>48865.4</v>
      </c>
      <c r="GN156" s="28">
        <v>448639.5</v>
      </c>
      <c r="GO156" s="28">
        <v>568018.30000000005</v>
      </c>
      <c r="GP156" s="28">
        <v>50075.9</v>
      </c>
      <c r="GQ156" s="28">
        <v>296729</v>
      </c>
      <c r="GR156" s="28">
        <v>3095.5</v>
      </c>
      <c r="GS156" s="28">
        <v>35263.800000000003</v>
      </c>
      <c r="GU156" s="26">
        <v>25.21</v>
      </c>
      <c r="GV156" s="26">
        <v>19.399999999999999</v>
      </c>
      <c r="GW156" s="26">
        <v>59.19</v>
      </c>
      <c r="GX156" s="26">
        <v>41.39</v>
      </c>
      <c r="GY156" s="26">
        <v>56.02</v>
      </c>
      <c r="GZ156" s="26">
        <v>54.81</v>
      </c>
      <c r="HA156" s="26">
        <v>25.58</v>
      </c>
      <c r="HB156" s="26">
        <v>34.549999999999997</v>
      </c>
      <c r="HC156" s="26">
        <v>17.55</v>
      </c>
      <c r="HD156" s="26">
        <v>8.66</v>
      </c>
      <c r="HE156" s="26">
        <v>12.39</v>
      </c>
      <c r="HF156" s="26">
        <v>9.02</v>
      </c>
      <c r="HG156" s="26">
        <v>2</v>
      </c>
      <c r="HI156" s="27">
        <f t="shared" si="74"/>
        <v>2.1292902796743104E-2</v>
      </c>
      <c r="HJ156" s="27">
        <f t="shared" si="74"/>
        <v>9.715508400809281E-3</v>
      </c>
      <c r="HK156" s="27">
        <f t="shared" si="74"/>
        <v>1.4095475267874661E-2</v>
      </c>
      <c r="HL156" s="27">
        <f t="shared" si="74"/>
        <v>1.8267678062656612E-2</v>
      </c>
      <c r="HM156" s="27">
        <f t="shared" si="97"/>
        <v>2.3871034593731966E-2</v>
      </c>
      <c r="HN156" s="27">
        <f t="shared" si="97"/>
        <v>3.8991829569550995E-2</v>
      </c>
      <c r="HO156" s="27">
        <f t="shared" si="97"/>
        <v>3.2933141509602311E-2</v>
      </c>
      <c r="HP156" s="27">
        <f t="shared" si="97"/>
        <v>1.1836201282552474E-2</v>
      </c>
      <c r="HQ156" s="27">
        <f t="shared" si="97"/>
        <v>1.0478801350402991E-2</v>
      </c>
      <c r="HR156" s="27">
        <f t="shared" si="97"/>
        <v>2.0455518404020143E-2</v>
      </c>
      <c r="HS156" s="27">
        <f t="shared" si="97"/>
        <v>9.1417346673700935E-3</v>
      </c>
      <c r="HT156" s="27">
        <f t="shared" si="97"/>
        <v>0.14423801315725465</v>
      </c>
      <c r="HU156" s="27">
        <f t="shared" si="97"/>
        <v>9.9805739967886858E-3</v>
      </c>
      <c r="HW156" s="27">
        <f t="shared" si="77"/>
        <v>4.555190695307252E-2</v>
      </c>
      <c r="HX156" s="27">
        <f t="shared" si="78"/>
        <v>1.8357453123329134E-2</v>
      </c>
      <c r="HY156" s="27">
        <f t="shared" si="79"/>
        <v>2.3518300484448872E-2</v>
      </c>
      <c r="HZ156" s="27">
        <f t="shared" si="80"/>
        <v>2.6700038256378903E-2</v>
      </c>
      <c r="IA156" s="27">
        <f t="shared" si="81"/>
        <v>3.5116678990839097E-2</v>
      </c>
      <c r="IB156" s="27">
        <f t="shared" si="82"/>
        <v>5.0162988741227356E-2</v>
      </c>
      <c r="IC156" s="27">
        <f t="shared" si="83"/>
        <v>4.2523272317198497E-2</v>
      </c>
      <c r="ID156" s="27">
        <f t="shared" si="84"/>
        <v>1.9627972586856769E-2</v>
      </c>
      <c r="IE156" s="27">
        <f t="shared" si="85"/>
        <v>1.4661938849483865E-2</v>
      </c>
      <c r="IF156" s="27">
        <f t="shared" si="86"/>
        <v>2.7573425143067029E-2</v>
      </c>
      <c r="IG156" s="27">
        <f t="shared" si="87"/>
        <v>1.1012133580314014E-2</v>
      </c>
      <c r="IH156" s="27"/>
      <c r="II156" s="27"/>
      <c r="IK156" s="27">
        <f t="shared" si="94"/>
        <v>2.8551320900194821E-3</v>
      </c>
      <c r="IL156" s="27">
        <f t="shared" si="94"/>
        <v>3.8259837434535065E-3</v>
      </c>
      <c r="IM156" s="27">
        <f t="shared" si="94"/>
        <v>1.3863865688101447E-2</v>
      </c>
      <c r="IN156" s="27">
        <f t="shared" si="93"/>
        <v>0.1658440548485545</v>
      </c>
      <c r="IO156" s="27">
        <f t="shared" si="93"/>
        <v>6.9707077310435475E-2</v>
      </c>
      <c r="IP156" s="27">
        <f t="shared" si="93"/>
        <v>4.4898065775932821E-3</v>
      </c>
      <c r="IQ156" s="27">
        <f t="shared" si="93"/>
        <v>2.9622273759810136E-2</v>
      </c>
      <c r="IR156" s="27">
        <f t="shared" si="66"/>
        <v>5.5429100304574819E-3</v>
      </c>
      <c r="IS156" s="27">
        <f t="shared" si="66"/>
        <v>5.6630398634670174E-3</v>
      </c>
      <c r="IT156" s="27">
        <f t="shared" si="66"/>
        <v>1.5126125210695665E-2</v>
      </c>
      <c r="IU156" s="27">
        <f t="shared" si="66"/>
        <v>6.2586373361485079E-2</v>
      </c>
      <c r="IV156" s="27">
        <f t="shared" si="66"/>
        <v>0.1270972122504048</v>
      </c>
      <c r="IW156" s="27">
        <f t="shared" si="66"/>
        <v>1.558343856699676E-2</v>
      </c>
    </row>
    <row r="157" spans="1:257">
      <c r="A157" s="21">
        <v>155</v>
      </c>
      <c r="B157" s="19" t="s">
        <v>173</v>
      </c>
      <c r="C157" s="19">
        <v>9</v>
      </c>
      <c r="D157" s="19">
        <v>2</v>
      </c>
      <c r="E157" s="19">
        <v>4</v>
      </c>
      <c r="G157" s="23">
        <v>41219</v>
      </c>
      <c r="H157" s="24">
        <v>0.13233796296296296</v>
      </c>
      <c r="J157" s="25">
        <v>32.600999999999999</v>
      </c>
      <c r="K157" s="25">
        <v>-35.058999999999997</v>
      </c>
      <c r="L157" s="25">
        <v>10.502000000000001</v>
      </c>
      <c r="M157" s="26"/>
      <c r="O157" s="26">
        <v>42.840283500000005</v>
      </c>
      <c r="P157" s="26">
        <v>8.9730455399999993</v>
      </c>
      <c r="Q157" s="26">
        <v>0.84759291999999997</v>
      </c>
      <c r="R157" s="26">
        <v>4.9693040000000008E-2</v>
      </c>
      <c r="S157" s="26">
        <v>0.19859984999999999</v>
      </c>
      <c r="T157" s="26">
        <v>33.144099500000003</v>
      </c>
      <c r="U157" s="26">
        <v>1.0291103099999999</v>
      </c>
      <c r="V157" s="26">
        <v>6.2102211499999997</v>
      </c>
      <c r="W157" s="26">
        <v>2.3590511999999997</v>
      </c>
      <c r="X157" s="26">
        <v>1.7779724299999999</v>
      </c>
      <c r="Y157" s="26">
        <v>4.9389009999999997E-2</v>
      </c>
      <c r="Z157" s="26">
        <v>0.52900000000000003</v>
      </c>
      <c r="AA157" s="26">
        <v>0.47800000000000004</v>
      </c>
      <c r="AB157" s="26">
        <f t="shared" si="88"/>
        <v>98.486058449999987</v>
      </c>
      <c r="AC157" s="26">
        <f t="shared" si="89"/>
        <v>0.22274724713660099</v>
      </c>
      <c r="AD157" s="26">
        <f t="shared" si="75"/>
        <v>0.10785645865535411</v>
      </c>
      <c r="AE157" s="26">
        <f t="shared" si="76"/>
        <v>98.155454744208043</v>
      </c>
      <c r="AG157" s="25">
        <v>74.492000000000004</v>
      </c>
      <c r="AH157" s="25">
        <v>20.501999999999999</v>
      </c>
      <c r="AI157" s="25">
        <v>0.81379999999999997</v>
      </c>
      <c r="AJ157" s="25">
        <v>8.0699999999999994E-2</v>
      </c>
      <c r="AK157" s="25">
        <v>0.23730000000000001</v>
      </c>
      <c r="AL157" s="25">
        <v>44.344999999999999</v>
      </c>
      <c r="AM157" s="25">
        <v>3.0306999999999999</v>
      </c>
      <c r="AN157" s="25">
        <v>8.2249999999999996</v>
      </c>
      <c r="AO157" s="25">
        <v>9.9019999999999992</v>
      </c>
      <c r="AP157" s="25">
        <v>11.016</v>
      </c>
      <c r="AQ157" s="25">
        <v>0.34820000000000001</v>
      </c>
      <c r="AR157" s="25">
        <v>6.3989000000000003</v>
      </c>
      <c r="AS157" s="25">
        <v>24.62</v>
      </c>
      <c r="AU157" s="26">
        <v>40.172899999999998</v>
      </c>
      <c r="AV157" s="26">
        <v>7.5140000000000002</v>
      </c>
      <c r="AW157" s="26">
        <v>0.80359999999999998</v>
      </c>
      <c r="AX157" s="26">
        <v>4.8800000000000003E-2</v>
      </c>
      <c r="AY157" s="26">
        <v>0.19550000000000001</v>
      </c>
      <c r="AZ157" s="26">
        <v>31.267700000000001</v>
      </c>
      <c r="BA157" s="26">
        <v>1.0009999999999999</v>
      </c>
      <c r="BB157" s="26">
        <v>4.7121000000000004</v>
      </c>
      <c r="BC157" s="26">
        <v>2.4315000000000002</v>
      </c>
      <c r="BD157" s="26">
        <v>1.2856000000000001</v>
      </c>
      <c r="BE157" s="26">
        <v>5.1999999999999998E-2</v>
      </c>
      <c r="BF157" s="26">
        <v>0.57720000000000005</v>
      </c>
      <c r="BG157" s="26">
        <v>0.4924</v>
      </c>
      <c r="BI157" s="27">
        <f t="shared" si="92"/>
        <v>1.0663975839434048</v>
      </c>
      <c r="BJ157" s="27">
        <f t="shared" si="92"/>
        <v>1.1941769417088102</v>
      </c>
      <c r="BK157" s="27">
        <f t="shared" si="92"/>
        <v>1.0547447984071678</v>
      </c>
      <c r="BL157" s="27">
        <f t="shared" si="91"/>
        <v>1.0183000000000002</v>
      </c>
      <c r="BM157" s="27">
        <f t="shared" si="91"/>
        <v>1.015856010230179</v>
      </c>
      <c r="BN157" s="27">
        <f t="shared" si="91"/>
        <v>1.0600107938863428</v>
      </c>
      <c r="BO157" s="27">
        <f t="shared" si="68"/>
        <v>1.0280822277722277</v>
      </c>
      <c r="BP157" s="27">
        <f t="shared" si="68"/>
        <v>1.3179306784660765</v>
      </c>
      <c r="BQ157" s="27">
        <f t="shared" si="68"/>
        <v>0.97020407156076471</v>
      </c>
      <c r="BR157" s="27">
        <f t="shared" si="68"/>
        <v>1.3829903780336028</v>
      </c>
      <c r="BS157" s="27">
        <f t="shared" si="68"/>
        <v>0.94978865384615385</v>
      </c>
      <c r="BT157" s="27">
        <f t="shared" si="68"/>
        <v>0.91649341649341642</v>
      </c>
      <c r="BU157" s="27">
        <f t="shared" si="90"/>
        <v>0.97075548334687256</v>
      </c>
      <c r="BW157" s="19">
        <v>417680.5</v>
      </c>
      <c r="BX157" s="19">
        <v>79224.600000000006</v>
      </c>
      <c r="BY157" s="19">
        <v>15497.5</v>
      </c>
      <c r="BZ157" s="19">
        <v>126.5</v>
      </c>
      <c r="CA157" s="19">
        <v>362.7</v>
      </c>
      <c r="CB157" s="19">
        <v>55846.9</v>
      </c>
      <c r="CC157" s="19">
        <v>1480.9</v>
      </c>
      <c r="CD157" s="19">
        <v>36901.800000000003</v>
      </c>
      <c r="CE157" s="19">
        <v>56242.9</v>
      </c>
      <c r="CF157" s="19">
        <v>5517.5</v>
      </c>
      <c r="CG157" s="19">
        <v>1031.5999999999999</v>
      </c>
      <c r="CH157" s="19">
        <v>199.7</v>
      </c>
      <c r="CI157" s="19">
        <v>8682.2000000000007</v>
      </c>
      <c r="CK157" s="19">
        <f t="shared" si="72"/>
        <v>420969.27142857143</v>
      </c>
      <c r="CL157" s="19">
        <f t="shared" si="72"/>
        <v>80500.972549019614</v>
      </c>
      <c r="CM157" s="19">
        <f t="shared" si="72"/>
        <v>22075.136170212765</v>
      </c>
      <c r="CN157" s="19">
        <f t="shared" si="72"/>
        <v>424.3</v>
      </c>
      <c r="CO157" s="19">
        <f t="shared" si="95"/>
        <v>586.92340425531916</v>
      </c>
      <c r="CP157" s="19">
        <f t="shared" si="95"/>
        <v>56200.5</v>
      </c>
      <c r="CQ157" s="19">
        <f t="shared" si="95"/>
        <v>1707.2</v>
      </c>
      <c r="CR157" s="19">
        <f t="shared" si="95"/>
        <v>37587.350000000006</v>
      </c>
      <c r="CS157" s="19">
        <f t="shared" si="95"/>
        <v>60274.5</v>
      </c>
      <c r="CT157" s="19">
        <f t="shared" si="95"/>
        <v>5861.9</v>
      </c>
      <c r="CU157" s="19">
        <f t="shared" si="95"/>
        <v>2778.9904761904763</v>
      </c>
      <c r="CV157" s="19">
        <f t="shared" si="95"/>
        <v>315.07777777777778</v>
      </c>
      <c r="CW157" s="19">
        <f t="shared" si="95"/>
        <v>9780.35</v>
      </c>
      <c r="CY157" s="19">
        <v>3813.6</v>
      </c>
      <c r="CZ157" s="19">
        <v>1507.5</v>
      </c>
      <c r="DA157" s="19">
        <v>6825.3</v>
      </c>
      <c r="DB157" s="19">
        <v>316.10000000000002</v>
      </c>
      <c r="DC157" s="19">
        <v>242.9</v>
      </c>
      <c r="DD157" s="19">
        <v>376</v>
      </c>
      <c r="DE157" s="19">
        <v>246.3</v>
      </c>
      <c r="DF157" s="19">
        <v>835.3</v>
      </c>
      <c r="DG157" s="19">
        <v>4099.8</v>
      </c>
      <c r="DH157" s="19">
        <v>376</v>
      </c>
      <c r="DI157" s="19">
        <v>1813.6</v>
      </c>
      <c r="DJ157" s="19">
        <v>143.1</v>
      </c>
      <c r="DK157" s="19">
        <v>1054.9000000000001</v>
      </c>
      <c r="DM157" s="19">
        <v>2589</v>
      </c>
      <c r="DN157" s="19">
        <v>995</v>
      </c>
      <c r="DO157" s="19">
        <v>6296.2</v>
      </c>
      <c r="DP157" s="19">
        <v>279.5</v>
      </c>
      <c r="DQ157" s="19">
        <v>203</v>
      </c>
      <c r="DR157" s="19">
        <v>336.1</v>
      </c>
      <c r="DS157" s="19">
        <v>206.3</v>
      </c>
      <c r="DT157" s="19">
        <v>535.79999999999995</v>
      </c>
      <c r="DU157" s="19">
        <v>3963.4</v>
      </c>
      <c r="DV157" s="19">
        <v>312.8</v>
      </c>
      <c r="DW157" s="19">
        <v>1687.2</v>
      </c>
      <c r="DX157" s="19">
        <v>93.2</v>
      </c>
      <c r="DY157" s="19">
        <v>1141.4000000000001</v>
      </c>
      <c r="EA157" s="19">
        <f t="shared" si="73"/>
        <v>3288.7714285714283</v>
      </c>
      <c r="EB157" s="19">
        <f t="shared" si="73"/>
        <v>1276.372549019608</v>
      </c>
      <c r="EC157" s="19">
        <f t="shared" si="73"/>
        <v>6577.636170212766</v>
      </c>
      <c r="ED157" s="19">
        <f t="shared" si="73"/>
        <v>297.8</v>
      </c>
      <c r="EE157" s="19">
        <f t="shared" si="96"/>
        <v>224.22340425531917</v>
      </c>
      <c r="EF157" s="19">
        <f t="shared" si="96"/>
        <v>353.6</v>
      </c>
      <c r="EG157" s="19">
        <f t="shared" si="96"/>
        <v>226.3</v>
      </c>
      <c r="EH157" s="19">
        <f t="shared" si="96"/>
        <v>685.55</v>
      </c>
      <c r="EI157" s="19">
        <f t="shared" si="96"/>
        <v>4031.6000000000004</v>
      </c>
      <c r="EJ157" s="19">
        <f t="shared" si="96"/>
        <v>344.4</v>
      </c>
      <c r="EK157" s="19">
        <f t="shared" si="96"/>
        <v>1747.3904761904762</v>
      </c>
      <c r="EL157" s="19">
        <f t="shared" si="96"/>
        <v>115.37777777777778</v>
      </c>
      <c r="EM157" s="19">
        <f t="shared" si="96"/>
        <v>1098.1500000000001</v>
      </c>
      <c r="EO157" s="26">
        <v>30.05</v>
      </c>
      <c r="EQ157" s="19">
        <v>10</v>
      </c>
      <c r="ER157" s="19">
        <v>30</v>
      </c>
      <c r="ES157" s="19">
        <v>20</v>
      </c>
      <c r="ET157" s="19">
        <v>50</v>
      </c>
      <c r="EU157" s="19">
        <v>30</v>
      </c>
      <c r="EV157" s="19">
        <v>30</v>
      </c>
      <c r="EW157" s="19">
        <v>30</v>
      </c>
      <c r="EX157" s="19">
        <v>30</v>
      </c>
      <c r="EY157" s="19">
        <v>20</v>
      </c>
      <c r="EZ157" s="19">
        <v>30</v>
      </c>
      <c r="FA157" s="19">
        <v>20</v>
      </c>
      <c r="FB157" s="19">
        <v>30</v>
      </c>
      <c r="FC157" s="19">
        <v>20</v>
      </c>
      <c r="FE157" s="25">
        <v>2.1</v>
      </c>
      <c r="FF157" s="25">
        <v>2.2999999999999998</v>
      </c>
      <c r="FG157" s="25">
        <v>2.2000000000000002</v>
      </c>
      <c r="FH157" s="25">
        <v>2.8</v>
      </c>
      <c r="FI157" s="25">
        <v>2.2000000000000002</v>
      </c>
      <c r="FJ157" s="25">
        <v>3.2</v>
      </c>
      <c r="FK157" s="25">
        <v>2.5</v>
      </c>
      <c r="FL157" s="25">
        <v>2.8</v>
      </c>
      <c r="FM157" s="25">
        <v>2.2000000000000002</v>
      </c>
      <c r="FN157" s="25">
        <v>2.8</v>
      </c>
      <c r="FO157" s="25">
        <v>2.2000000000000002</v>
      </c>
      <c r="FP157" s="25">
        <v>3.5</v>
      </c>
      <c r="FQ157" s="25">
        <v>2.2000000000000002</v>
      </c>
      <c r="FR157" s="25"/>
      <c r="FS157" s="25">
        <v>2.8</v>
      </c>
      <c r="FT157" s="25">
        <v>2.8</v>
      </c>
      <c r="FU157" s="25">
        <v>2.5</v>
      </c>
      <c r="FV157" s="25">
        <v>2.8</v>
      </c>
      <c r="FW157" s="25">
        <v>2.5</v>
      </c>
      <c r="FX157" s="25">
        <v>2.5</v>
      </c>
      <c r="FY157" s="25">
        <v>2.5</v>
      </c>
      <c r="FZ157" s="25">
        <v>2.8</v>
      </c>
      <c r="GA157" s="25">
        <v>2.2000000000000002</v>
      </c>
      <c r="GB157" s="25">
        <v>2.8</v>
      </c>
      <c r="GC157" s="25">
        <v>2</v>
      </c>
      <c r="GD157" s="25">
        <v>2.8</v>
      </c>
      <c r="GE157" s="25">
        <v>2.2000000000000002</v>
      </c>
      <c r="GG157" s="28">
        <v>560706</v>
      </c>
      <c r="GH157" s="28">
        <v>386426.8</v>
      </c>
      <c r="GI157" s="28">
        <v>1904278.9</v>
      </c>
      <c r="GJ157" s="28">
        <v>136666</v>
      </c>
      <c r="GK157" s="28">
        <v>151055.4</v>
      </c>
      <c r="GL157" s="28">
        <v>125939.4</v>
      </c>
      <c r="GM157" s="28">
        <v>48865.4</v>
      </c>
      <c r="GN157" s="28">
        <v>448639.5</v>
      </c>
      <c r="GO157" s="28">
        <v>568018.30000000005</v>
      </c>
      <c r="GP157" s="28">
        <v>50075.9</v>
      </c>
      <c r="GQ157" s="28">
        <v>296729</v>
      </c>
      <c r="GR157" s="28">
        <v>3095.5</v>
      </c>
      <c r="GS157" s="28">
        <v>35263.800000000003</v>
      </c>
      <c r="GU157" s="26">
        <v>25.21</v>
      </c>
      <c r="GV157" s="26">
        <v>19.399999999999999</v>
      </c>
      <c r="GW157" s="26">
        <v>59.19</v>
      </c>
      <c r="GX157" s="26">
        <v>41.39</v>
      </c>
      <c r="GY157" s="26">
        <v>56.02</v>
      </c>
      <c r="GZ157" s="26">
        <v>54.81</v>
      </c>
      <c r="HA157" s="26">
        <v>25.58</v>
      </c>
      <c r="HB157" s="26">
        <v>34.549999999999997</v>
      </c>
      <c r="HC157" s="26">
        <v>17.55</v>
      </c>
      <c r="HD157" s="26">
        <v>8.66</v>
      </c>
      <c r="HE157" s="26">
        <v>12.39</v>
      </c>
      <c r="HF157" s="26">
        <v>9.02</v>
      </c>
      <c r="HG157" s="26">
        <v>2</v>
      </c>
      <c r="HI157" s="27">
        <f t="shared" si="74"/>
        <v>2.1280785512125349E-2</v>
      </c>
      <c r="HJ157" s="27">
        <f t="shared" si="74"/>
        <v>9.5707349065177229E-3</v>
      </c>
      <c r="HK157" s="27">
        <f t="shared" si="74"/>
        <v>1.4551210297881251E-2</v>
      </c>
      <c r="HL157" s="27">
        <f t="shared" si="74"/>
        <v>1.8420526773828865E-2</v>
      </c>
      <c r="HM157" s="27">
        <f t="shared" si="97"/>
        <v>2.5207679106242345E-2</v>
      </c>
      <c r="HN157" s="27">
        <f t="shared" si="97"/>
        <v>3.876305389056893E-2</v>
      </c>
      <c r="HO157" s="27">
        <f t="shared" si="97"/>
        <v>3.6176170983240247E-2</v>
      </c>
      <c r="HP157" s="27">
        <f t="shared" si="97"/>
        <v>1.1874520070626364E-2</v>
      </c>
      <c r="HQ157" s="27">
        <f t="shared" si="97"/>
        <v>1.0416351356206518E-2</v>
      </c>
      <c r="HR157" s="27">
        <f t="shared" si="97"/>
        <v>1.9833220739778185E-2</v>
      </c>
      <c r="HS157" s="27">
        <f t="shared" si="97"/>
        <v>9.0726109788967415E-3</v>
      </c>
      <c r="HT157" s="27">
        <f t="shared" si="97"/>
        <v>0.12817978855497877</v>
      </c>
      <c r="HU157" s="27">
        <f t="shared" si="97"/>
        <v>9.9848279940526665E-3</v>
      </c>
      <c r="HW157" s="27">
        <f t="shared" si="77"/>
        <v>4.5525984446089761E-2</v>
      </c>
      <c r="HX157" s="27">
        <f t="shared" si="78"/>
        <v>1.8083903605865238E-2</v>
      </c>
      <c r="HY157" s="27">
        <f t="shared" si="79"/>
        <v>2.4278694382014868E-2</v>
      </c>
      <c r="HZ157" s="27">
        <f t="shared" si="80"/>
        <v>2.6923441932628269E-2</v>
      </c>
      <c r="IA157" s="27">
        <f t="shared" si="81"/>
        <v>3.7083016733193114E-2</v>
      </c>
      <c r="IB157" s="27">
        <f t="shared" si="82"/>
        <v>4.9868668830216928E-2</v>
      </c>
      <c r="IC157" s="27">
        <f t="shared" si="83"/>
        <v>4.6710671973559804E-2</v>
      </c>
      <c r="ID157" s="27">
        <f t="shared" si="84"/>
        <v>1.9691516633119702E-2</v>
      </c>
      <c r="IE157" s="27">
        <f t="shared" si="85"/>
        <v>1.4574558817604161E-2</v>
      </c>
      <c r="IF157" s="27">
        <f t="shared" si="86"/>
        <v>2.6734586560598798E-2</v>
      </c>
      <c r="IG157" s="27">
        <f t="shared" si="87"/>
        <v>1.0928867185179015E-2</v>
      </c>
      <c r="IH157" s="27"/>
      <c r="II157" s="27"/>
      <c r="IK157" s="27">
        <f t="shared" si="94"/>
        <v>2.8447794616038129E-3</v>
      </c>
      <c r="IL157" s="27">
        <f t="shared" si="94"/>
        <v>3.8016627097734366E-3</v>
      </c>
      <c r="IM157" s="27">
        <f t="shared" si="94"/>
        <v>1.4089138667347116E-2</v>
      </c>
      <c r="IN157" s="27">
        <f t="shared" si="93"/>
        <v>0.17330093532133295</v>
      </c>
      <c r="IO157" s="27">
        <f t="shared" si="93"/>
        <v>8.2702628123313054E-2</v>
      </c>
      <c r="IP157" s="27">
        <f t="shared" si="93"/>
        <v>4.4848726056818909E-3</v>
      </c>
      <c r="IQ157" s="27">
        <f t="shared" si="93"/>
        <v>3.1272563968745309E-2</v>
      </c>
      <c r="IR157" s="27">
        <f t="shared" si="66"/>
        <v>5.5836124772851194E-3</v>
      </c>
      <c r="IS157" s="27">
        <f t="shared" si="66"/>
        <v>5.8159564258957984E-3</v>
      </c>
      <c r="IT157" s="27">
        <f t="shared" si="66"/>
        <v>1.5038037897953521E-2</v>
      </c>
      <c r="IU157" s="27">
        <f t="shared" si="66"/>
        <v>8.4125368926322219E-2</v>
      </c>
      <c r="IV157" s="27">
        <f t="shared" si="66"/>
        <v>0.10942164216573139</v>
      </c>
      <c r="IW157" s="27">
        <f t="shared" si="66"/>
        <v>1.5495924301745191E-2</v>
      </c>
    </row>
    <row r="158" spans="1:257">
      <c r="A158" s="21">
        <v>156</v>
      </c>
      <c r="B158" s="19" t="s">
        <v>173</v>
      </c>
      <c r="C158" s="19">
        <v>9</v>
      </c>
      <c r="D158" s="19">
        <v>2</v>
      </c>
      <c r="E158" s="19">
        <v>5</v>
      </c>
      <c r="G158" s="23">
        <v>41219</v>
      </c>
      <c r="H158" s="24">
        <v>0.1353587962962963</v>
      </c>
      <c r="J158" s="25">
        <v>32.587000000000003</v>
      </c>
      <c r="K158" s="25">
        <v>-35.06</v>
      </c>
      <c r="L158" s="25">
        <v>10.502000000000001</v>
      </c>
      <c r="M158" s="26"/>
      <c r="O158" s="26">
        <v>42.241268299999994</v>
      </c>
      <c r="P158" s="26">
        <v>9.0845236800000002</v>
      </c>
      <c r="Q158" s="26">
        <v>0.87929422999999995</v>
      </c>
      <c r="R158" s="26">
        <v>4.3846799999999998E-2</v>
      </c>
      <c r="S158" s="26">
        <v>0.23537759999999999</v>
      </c>
      <c r="T158" s="26">
        <v>33.250879000000005</v>
      </c>
      <c r="U158" s="26">
        <v>1.1143314900000001</v>
      </c>
      <c r="V158" s="26">
        <v>6.2301203899999997</v>
      </c>
      <c r="W158" s="26">
        <v>2.3114783999999999</v>
      </c>
      <c r="X158" s="26">
        <v>1.8049318300000001</v>
      </c>
      <c r="Y158" s="26">
        <v>5.6616670000000001E-2</v>
      </c>
      <c r="Z158" s="26">
        <v>0.53600000000000003</v>
      </c>
      <c r="AA158" s="26">
        <v>0.46699999999999997</v>
      </c>
      <c r="AB158" s="26">
        <f t="shared" si="88"/>
        <v>98.255668389999983</v>
      </c>
      <c r="AC158" s="26">
        <f t="shared" si="89"/>
        <v>0.22569475324237831</v>
      </c>
      <c r="AD158" s="26">
        <f t="shared" si="75"/>
        <v>0.10537440625951958</v>
      </c>
      <c r="AE158" s="26">
        <f t="shared" si="76"/>
        <v>97.924599230498089</v>
      </c>
      <c r="AG158" s="25">
        <v>73.358000000000004</v>
      </c>
      <c r="AH158" s="25">
        <v>20.73</v>
      </c>
      <c r="AI158" s="25">
        <v>0.84460000000000002</v>
      </c>
      <c r="AJ158" s="25">
        <v>7.0999999999999994E-2</v>
      </c>
      <c r="AK158" s="25">
        <v>0.28039999999999998</v>
      </c>
      <c r="AL158" s="25">
        <v>44.5</v>
      </c>
      <c r="AM158" s="25">
        <v>3.2850000000000001</v>
      </c>
      <c r="AN158" s="25">
        <v>8.2379999999999995</v>
      </c>
      <c r="AO158" s="25">
        <v>9.7070000000000007</v>
      </c>
      <c r="AP158" s="25">
        <v>11.163</v>
      </c>
      <c r="AQ158" s="25">
        <v>0.3952</v>
      </c>
      <c r="AR158" s="25">
        <v>6.4865000000000004</v>
      </c>
      <c r="AS158" s="25">
        <v>24.0913</v>
      </c>
      <c r="AU158" s="26">
        <v>39.561300000000003</v>
      </c>
      <c r="AV158" s="26">
        <v>7.5975000000000001</v>
      </c>
      <c r="AW158" s="26">
        <v>0.83399999999999996</v>
      </c>
      <c r="AX158" s="26">
        <v>4.2999999999999997E-2</v>
      </c>
      <c r="AY158" s="26">
        <v>0.2311</v>
      </c>
      <c r="AZ158" s="26">
        <v>31.376899999999999</v>
      </c>
      <c r="BA158" s="26">
        <v>1.085</v>
      </c>
      <c r="BB158" s="26">
        <v>4.7195999999999998</v>
      </c>
      <c r="BC158" s="26">
        <v>2.3837000000000002</v>
      </c>
      <c r="BD158" s="26">
        <v>1.3027</v>
      </c>
      <c r="BE158" s="26">
        <v>5.8999999999999997E-2</v>
      </c>
      <c r="BF158" s="26">
        <v>0.58509999999999995</v>
      </c>
      <c r="BG158" s="26">
        <v>0.48180000000000001</v>
      </c>
      <c r="BI158" s="27">
        <f t="shared" si="92"/>
        <v>1.0677421697466967</v>
      </c>
      <c r="BJ158" s="27">
        <f t="shared" si="92"/>
        <v>1.1957253938795656</v>
      </c>
      <c r="BK158" s="27">
        <f t="shared" si="92"/>
        <v>1.0543096282973621</v>
      </c>
      <c r="BL158" s="27">
        <f t="shared" si="91"/>
        <v>1.0196930232558139</v>
      </c>
      <c r="BM158" s="27">
        <f t="shared" si="91"/>
        <v>1.0185097360450022</v>
      </c>
      <c r="BN158" s="27">
        <f t="shared" si="91"/>
        <v>1.0597247975421411</v>
      </c>
      <c r="BO158" s="27">
        <f t="shared" si="68"/>
        <v>1.0270336313364057</v>
      </c>
      <c r="BP158" s="27">
        <f t="shared" si="68"/>
        <v>1.3200526294601238</v>
      </c>
      <c r="BQ158" s="27">
        <f t="shared" si="68"/>
        <v>0.96970189201661272</v>
      </c>
      <c r="BR158" s="27">
        <f t="shared" si="68"/>
        <v>1.3855314577416138</v>
      </c>
      <c r="BS158" s="27">
        <f t="shared" si="68"/>
        <v>0.95960457627118656</v>
      </c>
      <c r="BT158" s="27">
        <f t="shared" si="68"/>
        <v>0.91608272090240994</v>
      </c>
      <c r="BU158" s="27">
        <f t="shared" si="90"/>
        <v>0.96928185969281855</v>
      </c>
      <c r="BW158" s="19">
        <v>411321.1</v>
      </c>
      <c r="BX158" s="19">
        <v>80106.5</v>
      </c>
      <c r="BY158" s="19">
        <v>16083.2</v>
      </c>
      <c r="BZ158" s="19">
        <v>113.1</v>
      </c>
      <c r="CA158" s="19">
        <v>426</v>
      </c>
      <c r="CB158" s="19">
        <v>56043.3</v>
      </c>
      <c r="CC158" s="19">
        <v>1604</v>
      </c>
      <c r="CD158" s="19">
        <v>36961.699999999997</v>
      </c>
      <c r="CE158" s="19">
        <v>55134.8</v>
      </c>
      <c r="CF158" s="19">
        <v>5590.7</v>
      </c>
      <c r="CG158" s="19">
        <v>1171.4000000000001</v>
      </c>
      <c r="CH158" s="19">
        <v>199.7</v>
      </c>
      <c r="CI158" s="19">
        <v>8495.7999999999993</v>
      </c>
      <c r="CK158" s="19">
        <f t="shared" si="72"/>
        <v>414490.11428571428</v>
      </c>
      <c r="CL158" s="19">
        <f t="shared" si="72"/>
        <v>81337.607843137259</v>
      </c>
      <c r="CM158" s="19">
        <f t="shared" si="72"/>
        <v>22551.344680851063</v>
      </c>
      <c r="CN158" s="19">
        <f t="shared" si="72"/>
        <v>412.6</v>
      </c>
      <c r="CO158" s="19">
        <f t="shared" si="95"/>
        <v>636.44468085106382</v>
      </c>
      <c r="CP158" s="19">
        <f t="shared" si="95"/>
        <v>56377.624561403514</v>
      </c>
      <c r="CQ158" s="19">
        <f t="shared" si="95"/>
        <v>1817</v>
      </c>
      <c r="CR158" s="19">
        <f t="shared" si="95"/>
        <v>37663.85</v>
      </c>
      <c r="CS158" s="19">
        <f t="shared" si="95"/>
        <v>59013.3</v>
      </c>
      <c r="CT158" s="19">
        <f t="shared" si="95"/>
        <v>5905.15</v>
      </c>
      <c r="CU158" s="19">
        <f t="shared" si="95"/>
        <v>2875.8428571428572</v>
      </c>
      <c r="CV158" s="19">
        <f t="shared" si="95"/>
        <v>316.16666666666663</v>
      </c>
      <c r="CW158" s="19">
        <f t="shared" si="95"/>
        <v>9668.8499999999985</v>
      </c>
      <c r="CY158" s="19">
        <v>3653.9</v>
      </c>
      <c r="CZ158" s="19">
        <v>1397.7</v>
      </c>
      <c r="DA158" s="19">
        <v>6818.6</v>
      </c>
      <c r="DB158" s="19">
        <v>346.1</v>
      </c>
      <c r="DC158" s="19">
        <v>246.3</v>
      </c>
      <c r="DD158" s="19">
        <v>366.1</v>
      </c>
      <c r="DE158" s="19">
        <v>236.3</v>
      </c>
      <c r="DF158" s="19">
        <v>828.6</v>
      </c>
      <c r="DG158" s="19">
        <v>4113.1000000000004</v>
      </c>
      <c r="DH158" s="19">
        <v>386</v>
      </c>
      <c r="DI158" s="19">
        <v>1800.3</v>
      </c>
      <c r="DJ158" s="19">
        <v>149.80000000000001</v>
      </c>
      <c r="DK158" s="19">
        <v>1241.3</v>
      </c>
      <c r="DM158" s="19">
        <v>2522.5</v>
      </c>
      <c r="DN158" s="19">
        <v>1028.3</v>
      </c>
      <c r="DO158" s="19">
        <v>6069.9</v>
      </c>
      <c r="DP158" s="19">
        <v>252.9</v>
      </c>
      <c r="DQ158" s="19">
        <v>169.7</v>
      </c>
      <c r="DR158" s="19">
        <v>309.5</v>
      </c>
      <c r="DS158" s="19">
        <v>189.7</v>
      </c>
      <c r="DT158" s="19">
        <v>575.70000000000005</v>
      </c>
      <c r="DU158" s="19">
        <v>3643.9</v>
      </c>
      <c r="DV158" s="19">
        <v>242.9</v>
      </c>
      <c r="DW158" s="19">
        <v>1617.3</v>
      </c>
      <c r="DX158" s="19">
        <v>89.8</v>
      </c>
      <c r="DY158" s="19">
        <v>1104.8</v>
      </c>
      <c r="EA158" s="19">
        <f t="shared" si="73"/>
        <v>3169.0142857142855</v>
      </c>
      <c r="EB158" s="19">
        <f t="shared" si="73"/>
        <v>1231.1078431372548</v>
      </c>
      <c r="EC158" s="19">
        <f t="shared" si="73"/>
        <v>6468.1446808510636</v>
      </c>
      <c r="ED158" s="19">
        <f t="shared" si="73"/>
        <v>299.5</v>
      </c>
      <c r="EE158" s="19">
        <f t="shared" si="96"/>
        <v>210.44468085106382</v>
      </c>
      <c r="EF158" s="19">
        <f t="shared" si="96"/>
        <v>334.32456140350877</v>
      </c>
      <c r="EG158" s="19">
        <f t="shared" si="96"/>
        <v>213</v>
      </c>
      <c r="EH158" s="19">
        <f t="shared" si="96"/>
        <v>702.15000000000009</v>
      </c>
      <c r="EI158" s="19">
        <f t="shared" si="96"/>
        <v>3878.5</v>
      </c>
      <c r="EJ158" s="19">
        <f t="shared" si="96"/>
        <v>314.45</v>
      </c>
      <c r="EK158" s="19">
        <f t="shared" si="96"/>
        <v>1704.4428571428571</v>
      </c>
      <c r="EL158" s="19">
        <f t="shared" si="96"/>
        <v>116.46666666666667</v>
      </c>
      <c r="EM158" s="19">
        <f t="shared" si="96"/>
        <v>1173.05</v>
      </c>
      <c r="EO158" s="26">
        <v>30.05</v>
      </c>
      <c r="EQ158" s="19">
        <v>10</v>
      </c>
      <c r="ER158" s="19">
        <v>30</v>
      </c>
      <c r="ES158" s="19">
        <v>20</v>
      </c>
      <c r="ET158" s="19">
        <v>50</v>
      </c>
      <c r="EU158" s="19">
        <v>30</v>
      </c>
      <c r="EV158" s="19">
        <v>30</v>
      </c>
      <c r="EW158" s="19">
        <v>30</v>
      </c>
      <c r="EX158" s="19">
        <v>30</v>
      </c>
      <c r="EY158" s="19">
        <v>20</v>
      </c>
      <c r="EZ158" s="19">
        <v>30</v>
      </c>
      <c r="FA158" s="19">
        <v>20</v>
      </c>
      <c r="FB158" s="19">
        <v>30</v>
      </c>
      <c r="FC158" s="19">
        <v>20</v>
      </c>
      <c r="FE158" s="25">
        <v>2.1</v>
      </c>
      <c r="FF158" s="25">
        <v>2.2999999999999998</v>
      </c>
      <c r="FG158" s="25">
        <v>2.2000000000000002</v>
      </c>
      <c r="FH158" s="25">
        <v>2.8</v>
      </c>
      <c r="FI158" s="25">
        <v>2.2000000000000002</v>
      </c>
      <c r="FJ158" s="25">
        <v>3.2</v>
      </c>
      <c r="FK158" s="25">
        <v>2.5</v>
      </c>
      <c r="FL158" s="25">
        <v>2.8</v>
      </c>
      <c r="FM158" s="25">
        <v>2.2000000000000002</v>
      </c>
      <c r="FN158" s="25">
        <v>2.8</v>
      </c>
      <c r="FO158" s="25">
        <v>2.2000000000000002</v>
      </c>
      <c r="FP158" s="25">
        <v>3.5</v>
      </c>
      <c r="FQ158" s="25">
        <v>2.2000000000000002</v>
      </c>
      <c r="FR158" s="25"/>
      <c r="FS158" s="25">
        <v>2.8</v>
      </c>
      <c r="FT158" s="25">
        <v>2.8</v>
      </c>
      <c r="FU158" s="25">
        <v>2.5</v>
      </c>
      <c r="FV158" s="25">
        <v>2.8</v>
      </c>
      <c r="FW158" s="25">
        <v>2.5</v>
      </c>
      <c r="FX158" s="25">
        <v>2.5</v>
      </c>
      <c r="FY158" s="25">
        <v>2.5</v>
      </c>
      <c r="FZ158" s="25">
        <v>2.8</v>
      </c>
      <c r="GA158" s="25">
        <v>2.2000000000000002</v>
      </c>
      <c r="GB158" s="25">
        <v>2.8</v>
      </c>
      <c r="GC158" s="25">
        <v>2</v>
      </c>
      <c r="GD158" s="25">
        <v>2.8</v>
      </c>
      <c r="GE158" s="25">
        <v>2.2000000000000002</v>
      </c>
      <c r="GG158" s="28">
        <v>560706</v>
      </c>
      <c r="GH158" s="28">
        <v>386426.8</v>
      </c>
      <c r="GI158" s="28">
        <v>1904278.9</v>
      </c>
      <c r="GJ158" s="28">
        <v>136666</v>
      </c>
      <c r="GK158" s="28">
        <v>151055.4</v>
      </c>
      <c r="GL158" s="28">
        <v>125939.4</v>
      </c>
      <c r="GM158" s="28">
        <v>48865.4</v>
      </c>
      <c r="GN158" s="28">
        <v>448639.5</v>
      </c>
      <c r="GO158" s="28">
        <v>568018.30000000005</v>
      </c>
      <c r="GP158" s="28">
        <v>50075.9</v>
      </c>
      <c r="GQ158" s="28">
        <v>296729</v>
      </c>
      <c r="GR158" s="28">
        <v>3095.5</v>
      </c>
      <c r="GS158" s="28">
        <v>35263.800000000003</v>
      </c>
      <c r="GU158" s="26">
        <v>25.21</v>
      </c>
      <c r="GV158" s="26">
        <v>19.399999999999999</v>
      </c>
      <c r="GW158" s="26">
        <v>59.19</v>
      </c>
      <c r="GX158" s="26">
        <v>41.39</v>
      </c>
      <c r="GY158" s="26">
        <v>56.02</v>
      </c>
      <c r="GZ158" s="26">
        <v>54.81</v>
      </c>
      <c r="HA158" s="26">
        <v>25.58</v>
      </c>
      <c r="HB158" s="26">
        <v>34.549999999999997</v>
      </c>
      <c r="HC158" s="26">
        <v>17.55</v>
      </c>
      <c r="HD158" s="26">
        <v>8.66</v>
      </c>
      <c r="HE158" s="26">
        <v>12.39</v>
      </c>
      <c r="HF158" s="26">
        <v>9.02</v>
      </c>
      <c r="HG158" s="26">
        <v>2</v>
      </c>
      <c r="HI158" s="27">
        <f t="shared" si="74"/>
        <v>2.091607306934206E-2</v>
      </c>
      <c r="HJ158" s="27">
        <f t="shared" si="74"/>
        <v>9.4116849275737192E-3</v>
      </c>
      <c r="HK158" s="27">
        <f t="shared" si="74"/>
        <v>1.4423638752624155E-2</v>
      </c>
      <c r="HL158" s="27">
        <f t="shared" si="74"/>
        <v>1.8498299911952606E-2</v>
      </c>
      <c r="HM158" s="27">
        <f t="shared" si="97"/>
        <v>2.4484678038502385E-2</v>
      </c>
      <c r="HN158" s="27">
        <f t="shared" si="97"/>
        <v>3.7681554256036365E-2</v>
      </c>
      <c r="HO158" s="27">
        <f t="shared" si="97"/>
        <v>3.5061212908626016E-2</v>
      </c>
      <c r="HP158" s="27">
        <f t="shared" si="97"/>
        <v>1.2036774583056985E-2</v>
      </c>
      <c r="HQ158" s="27">
        <f t="shared" si="97"/>
        <v>1.0211368536201004E-2</v>
      </c>
      <c r="HR158" s="27">
        <f t="shared" si="97"/>
        <v>1.8986053736785805E-2</v>
      </c>
      <c r="HS158" s="27">
        <f t="shared" si="97"/>
        <v>9.0530279922511406E-3</v>
      </c>
      <c r="HT158" s="27">
        <f t="shared" si="97"/>
        <v>0.12872551285109882</v>
      </c>
      <c r="HU158" s="27">
        <f t="shared" si="97"/>
        <v>1.0304056925585095E-2</v>
      </c>
      <c r="HW158" s="27">
        <f t="shared" si="77"/>
        <v>4.474575511724347E-2</v>
      </c>
      <c r="HX158" s="27">
        <f t="shared" si="78"/>
        <v>1.7783378670650541E-2</v>
      </c>
      <c r="HY158" s="27">
        <f t="shared" si="79"/>
        <v>2.4065841258753405E-2</v>
      </c>
      <c r="HZ158" s="27">
        <f t="shared" si="80"/>
        <v>2.703711515130993E-2</v>
      </c>
      <c r="IA158" s="27">
        <f t="shared" si="81"/>
        <v>3.6019409862440857E-2</v>
      </c>
      <c r="IB158" s="27">
        <f t="shared" si="82"/>
        <v>4.8477319550390779E-2</v>
      </c>
      <c r="IC158" s="27">
        <f t="shared" si="83"/>
        <v>4.5271038107617907E-2</v>
      </c>
      <c r="ID158" s="27">
        <f t="shared" si="84"/>
        <v>1.9960583291083397E-2</v>
      </c>
      <c r="IE158" s="27">
        <f t="shared" si="85"/>
        <v>1.4287746855852445E-2</v>
      </c>
      <c r="IF158" s="27">
        <f t="shared" si="86"/>
        <v>2.5592630855575161E-2</v>
      </c>
      <c r="IG158" s="27">
        <f t="shared" si="87"/>
        <v>1.0905277519465724E-2</v>
      </c>
      <c r="IH158" s="27"/>
      <c r="II158" s="27"/>
      <c r="IK158" s="27">
        <f t="shared" si="94"/>
        <v>2.8662083855229628E-3</v>
      </c>
      <c r="IL158" s="27">
        <f t="shared" si="94"/>
        <v>3.777958144783477E-3</v>
      </c>
      <c r="IM158" s="27">
        <f t="shared" si="94"/>
        <v>1.3662657596404212E-2</v>
      </c>
      <c r="IN158" s="27">
        <f t="shared" si="93"/>
        <v>0.19248666481509522</v>
      </c>
      <c r="IO158" s="27">
        <f t="shared" si="93"/>
        <v>7.1948355870961919E-2</v>
      </c>
      <c r="IP158" s="27">
        <f t="shared" si="93"/>
        <v>4.4753882920435979E-3</v>
      </c>
      <c r="IQ158" s="27">
        <f t="shared" si="93"/>
        <v>2.9584265372575573E-2</v>
      </c>
      <c r="IR158" s="27">
        <f t="shared" si="66"/>
        <v>5.5813397248300201E-3</v>
      </c>
      <c r="IS158" s="27">
        <f t="shared" si="66"/>
        <v>5.8672416127329109E-3</v>
      </c>
      <c r="IT158" s="27">
        <f t="shared" si="66"/>
        <v>1.4857035925238347E-2</v>
      </c>
      <c r="IU158" s="27">
        <f t="shared" si="66"/>
        <v>7.4525316514528053E-2</v>
      </c>
      <c r="IV158" s="27">
        <f t="shared" si="66"/>
        <v>0.1096980881059728</v>
      </c>
      <c r="IW158" s="27">
        <f t="shared" si="66"/>
        <v>1.5809246915904043E-2</v>
      </c>
    </row>
    <row r="159" spans="1:257">
      <c r="A159" s="21">
        <v>157</v>
      </c>
      <c r="B159" s="19" t="s">
        <v>173</v>
      </c>
      <c r="C159" s="19">
        <v>9</v>
      </c>
      <c r="D159" s="19">
        <v>2</v>
      </c>
      <c r="E159" s="19">
        <v>6</v>
      </c>
      <c r="G159" s="23">
        <v>41219</v>
      </c>
      <c r="H159" s="24">
        <v>0.13837962962962963</v>
      </c>
      <c r="J159" s="25">
        <v>32.573</v>
      </c>
      <c r="K159" s="25">
        <v>-35.063000000000002</v>
      </c>
      <c r="L159" s="25">
        <v>10.502000000000001</v>
      </c>
      <c r="M159" s="26"/>
      <c r="O159" s="26">
        <v>42.403858139999997</v>
      </c>
      <c r="P159" s="26">
        <v>9.0372871799999999</v>
      </c>
      <c r="Q159" s="26">
        <v>0.88096271999999998</v>
      </c>
      <c r="R159" s="26">
        <v>4.823148E-2</v>
      </c>
      <c r="S159" s="26">
        <v>0.23979092999999999</v>
      </c>
      <c r="T159" s="26">
        <v>33.186554000000001</v>
      </c>
      <c r="U159" s="26">
        <v>1.0433138399999999</v>
      </c>
      <c r="V159" s="26">
        <v>6.2019298000000003</v>
      </c>
      <c r="W159" s="26">
        <v>2.3506559999999999</v>
      </c>
      <c r="X159" s="26">
        <v>1.7928000999999998</v>
      </c>
      <c r="Y159" s="26">
        <v>4.697979E-2</v>
      </c>
      <c r="Z159" s="26">
        <v>0.621</v>
      </c>
      <c r="AA159" s="26">
        <v>0.47800000000000004</v>
      </c>
      <c r="AB159" s="26">
        <f t="shared" si="88"/>
        <v>98.331363979999963</v>
      </c>
      <c r="AC159" s="26">
        <f t="shared" si="89"/>
        <v>0.26148589881253159</v>
      </c>
      <c r="AD159" s="26">
        <f t="shared" si="75"/>
        <v>0.10785645865535411</v>
      </c>
      <c r="AE159" s="26">
        <f t="shared" si="76"/>
        <v>97.962021622532077</v>
      </c>
      <c r="AG159" s="25">
        <v>73.679000000000002</v>
      </c>
      <c r="AH159" s="25">
        <v>20.632000000000001</v>
      </c>
      <c r="AI159" s="25">
        <v>0.8468</v>
      </c>
      <c r="AJ159" s="25">
        <v>7.9500000000000001E-2</v>
      </c>
      <c r="AK159" s="25">
        <v>0.28499999999999998</v>
      </c>
      <c r="AL159" s="25">
        <v>44.406999999999996</v>
      </c>
      <c r="AM159" s="25">
        <v>3.0762999999999998</v>
      </c>
      <c r="AN159" s="25">
        <v>8.2029999999999994</v>
      </c>
      <c r="AO159" s="25">
        <v>9.8719999999999999</v>
      </c>
      <c r="AP159" s="25">
        <v>11.090999999999999</v>
      </c>
      <c r="AQ159" s="25">
        <v>0.32769999999999999</v>
      </c>
      <c r="AR159" s="25">
        <v>7.5167999999999999</v>
      </c>
      <c r="AS159" s="25">
        <v>24.636500000000002</v>
      </c>
      <c r="AU159" s="26">
        <v>39.734400000000001</v>
      </c>
      <c r="AV159" s="26">
        <v>7.5616000000000003</v>
      </c>
      <c r="AW159" s="26">
        <v>0.83620000000000005</v>
      </c>
      <c r="AX159" s="26">
        <v>4.8099999999999997E-2</v>
      </c>
      <c r="AY159" s="26">
        <v>0.2349</v>
      </c>
      <c r="AZ159" s="26">
        <v>31.311399999999999</v>
      </c>
      <c r="BA159" s="26">
        <v>1.0161</v>
      </c>
      <c r="BB159" s="26">
        <v>4.6994999999999996</v>
      </c>
      <c r="BC159" s="26">
        <v>2.4241999999999999</v>
      </c>
      <c r="BD159" s="26">
        <v>1.2943</v>
      </c>
      <c r="BE159" s="26">
        <v>4.8899999999999999E-2</v>
      </c>
      <c r="BF159" s="26">
        <v>0.67800000000000005</v>
      </c>
      <c r="BG159" s="26">
        <v>0.49270000000000003</v>
      </c>
      <c r="BI159" s="27">
        <f t="shared" si="92"/>
        <v>1.0671825456028026</v>
      </c>
      <c r="BJ159" s="27">
        <f t="shared" si="92"/>
        <v>1.1951554141980532</v>
      </c>
      <c r="BK159" s="27">
        <f t="shared" si="92"/>
        <v>1.0535311169576655</v>
      </c>
      <c r="BL159" s="27">
        <f t="shared" si="91"/>
        <v>1.002733471933472</v>
      </c>
      <c r="BM159" s="27">
        <f t="shared" si="91"/>
        <v>1.0208213282247764</v>
      </c>
      <c r="BN159" s="27">
        <f t="shared" si="91"/>
        <v>1.0598872615085879</v>
      </c>
      <c r="BO159" s="27">
        <f t="shared" si="68"/>
        <v>1.0267826395039859</v>
      </c>
      <c r="BP159" s="27">
        <f t="shared" si="68"/>
        <v>1.3196999255239921</v>
      </c>
      <c r="BQ159" s="27">
        <f t="shared" si="68"/>
        <v>0.96966256909495918</v>
      </c>
      <c r="BR159" s="27">
        <f t="shared" si="68"/>
        <v>1.3851503515413734</v>
      </c>
      <c r="BS159" s="27">
        <f t="shared" si="68"/>
        <v>0.96073190184049084</v>
      </c>
      <c r="BT159" s="27">
        <f t="shared" si="68"/>
        <v>0.91592920353982299</v>
      </c>
      <c r="BU159" s="27">
        <f t="shared" si="90"/>
        <v>0.97016440024355599</v>
      </c>
      <c r="BW159" s="19">
        <v>413122.7</v>
      </c>
      <c r="BX159" s="19">
        <v>79727.3</v>
      </c>
      <c r="BY159" s="19">
        <v>16125.7</v>
      </c>
      <c r="BZ159" s="19">
        <v>126.4</v>
      </c>
      <c r="CA159" s="19">
        <v>432.3</v>
      </c>
      <c r="CB159" s="19">
        <v>55926.2</v>
      </c>
      <c r="CC159" s="19">
        <v>1503.2</v>
      </c>
      <c r="CD159" s="19">
        <v>36800.800000000003</v>
      </c>
      <c r="CE159" s="19">
        <v>56075.8</v>
      </c>
      <c r="CF159" s="19">
        <v>5553.7</v>
      </c>
      <c r="CG159" s="19">
        <v>971.1</v>
      </c>
      <c r="CH159" s="19">
        <v>232.8</v>
      </c>
      <c r="CI159" s="19">
        <v>8686.4</v>
      </c>
      <c r="CK159" s="19">
        <f t="shared" si="72"/>
        <v>416487.27142857143</v>
      </c>
      <c r="CL159" s="19">
        <f t="shared" si="72"/>
        <v>81024.33137254903</v>
      </c>
      <c r="CM159" s="19">
        <f t="shared" si="72"/>
        <v>22539.84680851064</v>
      </c>
      <c r="CN159" s="19">
        <f t="shared" si="72"/>
        <v>424.04999999999995</v>
      </c>
      <c r="CO159" s="19">
        <f t="shared" si="95"/>
        <v>662.11702127659578</v>
      </c>
      <c r="CP159" s="19">
        <f t="shared" si="95"/>
        <v>56282.461403508772</v>
      </c>
      <c r="CQ159" s="19">
        <f t="shared" si="95"/>
        <v>1752.6000000000001</v>
      </c>
      <c r="CR159" s="19">
        <f t="shared" si="95"/>
        <v>37537.4</v>
      </c>
      <c r="CS159" s="19">
        <f t="shared" si="95"/>
        <v>59873.600000000006</v>
      </c>
      <c r="CT159" s="19">
        <f t="shared" si="95"/>
        <v>5937.8</v>
      </c>
      <c r="CU159" s="19">
        <f t="shared" si="95"/>
        <v>2745.8285714285716</v>
      </c>
      <c r="CV159" s="19">
        <f t="shared" si="95"/>
        <v>360.23333333333335</v>
      </c>
      <c r="CW159" s="19">
        <f t="shared" si="95"/>
        <v>9717.2999999999993</v>
      </c>
      <c r="CY159" s="19">
        <v>4037.3</v>
      </c>
      <c r="CZ159" s="19">
        <v>1496.5</v>
      </c>
      <c r="DA159" s="19">
        <v>6717.7</v>
      </c>
      <c r="DB159" s="19">
        <v>349.2</v>
      </c>
      <c r="DC159" s="19">
        <v>259.39999999999998</v>
      </c>
      <c r="DD159" s="19">
        <v>352.5</v>
      </c>
      <c r="DE159" s="19">
        <v>276</v>
      </c>
      <c r="DF159" s="19">
        <v>838</v>
      </c>
      <c r="DG159" s="19">
        <v>4043.9</v>
      </c>
      <c r="DH159" s="19">
        <v>472.2</v>
      </c>
      <c r="DI159" s="19">
        <v>1835.7</v>
      </c>
      <c r="DJ159" s="19">
        <v>149.6</v>
      </c>
      <c r="DK159" s="19">
        <v>1163.9000000000001</v>
      </c>
      <c r="DM159" s="19">
        <v>2467.6</v>
      </c>
      <c r="DN159" s="19">
        <v>1054.2</v>
      </c>
      <c r="DO159" s="19">
        <v>6069.2</v>
      </c>
      <c r="DP159" s="19">
        <v>246.1</v>
      </c>
      <c r="DQ159" s="19">
        <v>196.2</v>
      </c>
      <c r="DR159" s="19">
        <v>359.2</v>
      </c>
      <c r="DS159" s="19">
        <v>222.8</v>
      </c>
      <c r="DT159" s="19">
        <v>635.20000000000005</v>
      </c>
      <c r="DU159" s="19">
        <v>3551.7</v>
      </c>
      <c r="DV159" s="19">
        <v>296</v>
      </c>
      <c r="DW159" s="19">
        <v>1719.3</v>
      </c>
      <c r="DX159" s="19">
        <v>109.7</v>
      </c>
      <c r="DY159" s="19">
        <v>897.9</v>
      </c>
      <c r="EA159" s="19">
        <f t="shared" si="73"/>
        <v>3364.5714285714284</v>
      </c>
      <c r="EB159" s="19">
        <f t="shared" si="73"/>
        <v>1297.0313725490196</v>
      </c>
      <c r="EC159" s="19">
        <f t="shared" si="73"/>
        <v>6414.146808510638</v>
      </c>
      <c r="ED159" s="19">
        <f t="shared" si="73"/>
        <v>297.64999999999998</v>
      </c>
      <c r="EE159" s="19">
        <f t="shared" si="96"/>
        <v>229.81702127659571</v>
      </c>
      <c r="EF159" s="19">
        <f t="shared" si="96"/>
        <v>356.26140350877193</v>
      </c>
      <c r="EG159" s="19">
        <f t="shared" si="96"/>
        <v>249.4</v>
      </c>
      <c r="EH159" s="19">
        <f t="shared" si="96"/>
        <v>736.6</v>
      </c>
      <c r="EI159" s="19">
        <f t="shared" si="96"/>
        <v>3797.8</v>
      </c>
      <c r="EJ159" s="19">
        <f t="shared" si="96"/>
        <v>384.1</v>
      </c>
      <c r="EK159" s="19">
        <f t="shared" si="96"/>
        <v>1774.7285714285715</v>
      </c>
      <c r="EL159" s="19">
        <f t="shared" si="96"/>
        <v>127.43333333333334</v>
      </c>
      <c r="EM159" s="19">
        <f t="shared" si="96"/>
        <v>1030.9000000000001</v>
      </c>
      <c r="EO159" s="26">
        <v>30.07</v>
      </c>
      <c r="EQ159" s="19">
        <v>10</v>
      </c>
      <c r="ER159" s="19">
        <v>30</v>
      </c>
      <c r="ES159" s="19">
        <v>20</v>
      </c>
      <c r="ET159" s="19">
        <v>50</v>
      </c>
      <c r="EU159" s="19">
        <v>30</v>
      </c>
      <c r="EV159" s="19">
        <v>30</v>
      </c>
      <c r="EW159" s="19">
        <v>30</v>
      </c>
      <c r="EX159" s="19">
        <v>30</v>
      </c>
      <c r="EY159" s="19">
        <v>20</v>
      </c>
      <c r="EZ159" s="19">
        <v>30</v>
      </c>
      <c r="FA159" s="19">
        <v>20</v>
      </c>
      <c r="FB159" s="19">
        <v>30</v>
      </c>
      <c r="FC159" s="19">
        <v>20</v>
      </c>
      <c r="FE159" s="25">
        <v>2.1</v>
      </c>
      <c r="FF159" s="25">
        <v>2.2999999999999998</v>
      </c>
      <c r="FG159" s="25">
        <v>2.2000000000000002</v>
      </c>
      <c r="FH159" s="25">
        <v>2.8</v>
      </c>
      <c r="FI159" s="25">
        <v>2.2000000000000002</v>
      </c>
      <c r="FJ159" s="25">
        <v>3.2</v>
      </c>
      <c r="FK159" s="25">
        <v>2.5</v>
      </c>
      <c r="FL159" s="25">
        <v>2.8</v>
      </c>
      <c r="FM159" s="25">
        <v>2.2000000000000002</v>
      </c>
      <c r="FN159" s="25">
        <v>2.8</v>
      </c>
      <c r="FO159" s="25">
        <v>2.2000000000000002</v>
      </c>
      <c r="FP159" s="25">
        <v>3.5</v>
      </c>
      <c r="FQ159" s="25">
        <v>2.2000000000000002</v>
      </c>
      <c r="FR159" s="25"/>
      <c r="FS159" s="25">
        <v>2.8</v>
      </c>
      <c r="FT159" s="25">
        <v>2.8</v>
      </c>
      <c r="FU159" s="25">
        <v>2.5</v>
      </c>
      <c r="FV159" s="25">
        <v>2.8</v>
      </c>
      <c r="FW159" s="25">
        <v>2.5</v>
      </c>
      <c r="FX159" s="25">
        <v>2.5</v>
      </c>
      <c r="FY159" s="25">
        <v>2.5</v>
      </c>
      <c r="FZ159" s="25">
        <v>2.8</v>
      </c>
      <c r="GA159" s="25">
        <v>2.2000000000000002</v>
      </c>
      <c r="GB159" s="25">
        <v>2.8</v>
      </c>
      <c r="GC159" s="25">
        <v>2</v>
      </c>
      <c r="GD159" s="25">
        <v>2.8</v>
      </c>
      <c r="GE159" s="25">
        <v>2.2000000000000002</v>
      </c>
      <c r="GG159" s="28">
        <v>560706</v>
      </c>
      <c r="GH159" s="28">
        <v>386426.8</v>
      </c>
      <c r="GI159" s="28">
        <v>1904278.9</v>
      </c>
      <c r="GJ159" s="28">
        <v>136666</v>
      </c>
      <c r="GK159" s="28">
        <v>151055.4</v>
      </c>
      <c r="GL159" s="28">
        <v>125939.4</v>
      </c>
      <c r="GM159" s="28">
        <v>48865.4</v>
      </c>
      <c r="GN159" s="28">
        <v>448639.5</v>
      </c>
      <c r="GO159" s="28">
        <v>568018.30000000005</v>
      </c>
      <c r="GP159" s="28">
        <v>50075.9</v>
      </c>
      <c r="GQ159" s="28">
        <v>296729</v>
      </c>
      <c r="GR159" s="28">
        <v>3095.5</v>
      </c>
      <c r="GS159" s="28">
        <v>35263.800000000003</v>
      </c>
      <c r="GU159" s="26">
        <v>25.21</v>
      </c>
      <c r="GV159" s="26">
        <v>19.399999999999999</v>
      </c>
      <c r="GW159" s="26">
        <v>59.19</v>
      </c>
      <c r="GX159" s="26">
        <v>41.39</v>
      </c>
      <c r="GY159" s="26">
        <v>56.02</v>
      </c>
      <c r="GZ159" s="26">
        <v>54.81</v>
      </c>
      <c r="HA159" s="26">
        <v>25.58</v>
      </c>
      <c r="HB159" s="26">
        <v>34.549999999999997</v>
      </c>
      <c r="HC159" s="26">
        <v>17.55</v>
      </c>
      <c r="HD159" s="26">
        <v>8.66</v>
      </c>
      <c r="HE159" s="26">
        <v>12.39</v>
      </c>
      <c r="HF159" s="26">
        <v>9.02</v>
      </c>
      <c r="HG159" s="26">
        <v>2</v>
      </c>
      <c r="HI159" s="27">
        <f t="shared" si="74"/>
        <v>2.1533308903818122E-2</v>
      </c>
      <c r="HJ159" s="27">
        <f t="shared" si="74"/>
        <v>9.6525714755396844E-3</v>
      </c>
      <c r="HK159" s="27">
        <f t="shared" si="74"/>
        <v>1.4347926415349543E-2</v>
      </c>
      <c r="HL159" s="27">
        <f t="shared" si="74"/>
        <v>1.8128335703270767E-2</v>
      </c>
      <c r="HM159" s="27">
        <f t="shared" si="97"/>
        <v>2.5636373562695047E-2</v>
      </c>
      <c r="HN159" s="27">
        <f t="shared" si="97"/>
        <v>3.8891182934442062E-2</v>
      </c>
      <c r="HO159" s="27">
        <f t="shared" si="97"/>
        <v>3.7917066903342705E-2</v>
      </c>
      <c r="HP159" s="27">
        <f t="shared" si="97"/>
        <v>1.2321128993719571E-2</v>
      </c>
      <c r="HQ159" s="27">
        <f t="shared" si="97"/>
        <v>1.0100805538869963E-2</v>
      </c>
      <c r="HR159" s="27">
        <f t="shared" si="97"/>
        <v>2.0970901956512064E-2</v>
      </c>
      <c r="HS159" s="27">
        <f t="shared" si="97"/>
        <v>9.2455773564919779E-3</v>
      </c>
      <c r="HT159" s="27">
        <f t="shared" si="97"/>
        <v>0.13458233787075724</v>
      </c>
      <c r="HU159" s="27">
        <f t="shared" si="97"/>
        <v>9.6651596192403669E-3</v>
      </c>
      <c r="HW159" s="27">
        <f t="shared" si="77"/>
        <v>4.6066207737938111E-2</v>
      </c>
      <c r="HX159" s="27">
        <f t="shared" si="78"/>
        <v>1.8238533803032232E-2</v>
      </c>
      <c r="HY159" s="27">
        <f t="shared" si="79"/>
        <v>2.3939515224010714E-2</v>
      </c>
      <c r="HZ159" s="27">
        <f t="shared" si="80"/>
        <v>2.6496375463900552E-2</v>
      </c>
      <c r="IA159" s="27">
        <f t="shared" si="81"/>
        <v>3.7713669148080685E-2</v>
      </c>
      <c r="IB159" s="27">
        <f t="shared" si="82"/>
        <v>5.0033506845159711E-2</v>
      </c>
      <c r="IC159" s="27">
        <f t="shared" si="83"/>
        <v>4.8958516785596096E-2</v>
      </c>
      <c r="ID159" s="27">
        <f t="shared" si="84"/>
        <v>2.0432128210285165E-2</v>
      </c>
      <c r="IE159" s="27">
        <f t="shared" si="85"/>
        <v>1.4133047109986852E-2</v>
      </c>
      <c r="IF159" s="27">
        <f t="shared" si="86"/>
        <v>2.8268146710319565E-2</v>
      </c>
      <c r="IG159" s="27">
        <f t="shared" si="87"/>
        <v>1.1137222483630235E-2</v>
      </c>
      <c r="IH159" s="27"/>
      <c r="II159" s="27"/>
      <c r="IK159" s="27">
        <f t="shared" si="94"/>
        <v>2.8602385707186639E-3</v>
      </c>
      <c r="IL159" s="27">
        <f t="shared" si="94"/>
        <v>3.7889762005326403E-3</v>
      </c>
      <c r="IM159" s="27">
        <f t="shared" si="94"/>
        <v>1.3606735707595382E-2</v>
      </c>
      <c r="IN159" s="27">
        <f t="shared" si="93"/>
        <v>0.1733323250004368</v>
      </c>
      <c r="IO159" s="27">
        <f t="shared" si="93"/>
        <v>7.2736733405019766E-2</v>
      </c>
      <c r="IP159" s="27">
        <f t="shared" si="93"/>
        <v>4.4803719839248638E-3</v>
      </c>
      <c r="IQ159" s="27">
        <f t="shared" si="93"/>
        <v>3.1339201593971133E-2</v>
      </c>
      <c r="IR159" s="27">
        <f t="shared" si="66"/>
        <v>5.5971548874568797E-3</v>
      </c>
      <c r="IS159" s="27">
        <f t="shared" si="66"/>
        <v>5.8024981357099837E-3</v>
      </c>
      <c r="IT159" s="27">
        <f t="shared" si="66"/>
        <v>1.507349819297266E-2</v>
      </c>
      <c r="IU159" s="27">
        <f t="shared" si="66"/>
        <v>8.9279205270903356E-2</v>
      </c>
      <c r="IV159" s="27">
        <f t="shared" si="66"/>
        <v>9.9873718149973756E-2</v>
      </c>
      <c r="IW159" s="27">
        <f t="shared" si="66"/>
        <v>1.5390273344705482E-2</v>
      </c>
    </row>
    <row r="160" spans="1:257">
      <c r="A160" s="21">
        <v>158</v>
      </c>
      <c r="B160" s="19" t="s">
        <v>173</v>
      </c>
      <c r="C160" s="19">
        <v>9</v>
      </c>
      <c r="D160" s="19">
        <v>2</v>
      </c>
      <c r="E160" s="19">
        <v>7</v>
      </c>
      <c r="G160" s="23">
        <v>41219</v>
      </c>
      <c r="H160" s="24">
        <v>0.1414236111111111</v>
      </c>
      <c r="J160" s="25">
        <v>32.558999999999997</v>
      </c>
      <c r="K160" s="25">
        <v>-35.064999999999998</v>
      </c>
      <c r="L160" s="25">
        <v>10.502000000000001</v>
      </c>
      <c r="M160" s="26"/>
      <c r="O160" s="26">
        <v>42.450923619999998</v>
      </c>
      <c r="P160" s="26">
        <v>9.0297293399999994</v>
      </c>
      <c r="Q160" s="26">
        <v>0.88596818999999993</v>
      </c>
      <c r="R160" s="26">
        <v>2.9231200000000002E-2</v>
      </c>
      <c r="S160" s="26">
        <v>0.23537759999999999</v>
      </c>
      <c r="T160" s="26">
        <v>33.337074500000007</v>
      </c>
      <c r="U160" s="26">
        <v>1.06009983</v>
      </c>
      <c r="V160" s="26">
        <v>6.2052463400000004</v>
      </c>
      <c r="W160" s="26">
        <v>2.2792967999999996</v>
      </c>
      <c r="X160" s="26">
        <v>1.8197595</v>
      </c>
      <c r="Y160" s="26">
        <v>5.4207449999999997E-2</v>
      </c>
      <c r="Z160" s="26">
        <v>0.59300000000000008</v>
      </c>
      <c r="AA160" s="26">
        <v>0.47800000000000004</v>
      </c>
      <c r="AB160" s="26">
        <f t="shared" si="88"/>
        <v>98.457914370000012</v>
      </c>
      <c r="AC160" s="26">
        <f t="shared" si="89"/>
        <v>0.24969587438942228</v>
      </c>
      <c r="AD160" s="26">
        <f t="shared" si="75"/>
        <v>0.10785645865535411</v>
      </c>
      <c r="AE160" s="26">
        <f t="shared" si="76"/>
        <v>98.100362036955246</v>
      </c>
      <c r="AG160" s="25">
        <v>73.747</v>
      </c>
      <c r="AH160" s="25">
        <v>20.606000000000002</v>
      </c>
      <c r="AI160" s="25">
        <v>0.8518</v>
      </c>
      <c r="AJ160" s="25">
        <v>4.9099999999999998E-2</v>
      </c>
      <c r="AK160" s="25">
        <v>0.27989999999999998</v>
      </c>
      <c r="AL160" s="25">
        <v>44.621000000000002</v>
      </c>
      <c r="AM160" s="25">
        <v>3.1273</v>
      </c>
      <c r="AN160" s="25">
        <v>8.2040000000000006</v>
      </c>
      <c r="AO160" s="25">
        <v>9.5730000000000004</v>
      </c>
      <c r="AP160" s="25">
        <v>11.254</v>
      </c>
      <c r="AQ160" s="25">
        <v>0.37369999999999998</v>
      </c>
      <c r="AR160" s="25">
        <v>7.1889000000000003</v>
      </c>
      <c r="AS160" s="25">
        <v>24.616599999999998</v>
      </c>
      <c r="AU160" s="26">
        <v>39.771099999999997</v>
      </c>
      <c r="AV160" s="26">
        <v>7.5521000000000003</v>
      </c>
      <c r="AW160" s="26">
        <v>0.84109999999999996</v>
      </c>
      <c r="AX160" s="26">
        <v>2.9700000000000001E-2</v>
      </c>
      <c r="AY160" s="26">
        <v>0.2306</v>
      </c>
      <c r="AZ160" s="26">
        <v>31.462299999999999</v>
      </c>
      <c r="BA160" s="26">
        <v>1.0329999999999999</v>
      </c>
      <c r="BB160" s="26">
        <v>4.7000999999999999</v>
      </c>
      <c r="BC160" s="26">
        <v>2.3506999999999998</v>
      </c>
      <c r="BD160" s="26">
        <v>1.3132999999999999</v>
      </c>
      <c r="BE160" s="26">
        <v>5.5800000000000002E-2</v>
      </c>
      <c r="BF160" s="26">
        <v>0.64839999999999998</v>
      </c>
      <c r="BG160" s="26">
        <v>0.49230000000000002</v>
      </c>
      <c r="BI160" s="27">
        <f t="shared" si="92"/>
        <v>1.0673811792985359</v>
      </c>
      <c r="BJ160" s="27">
        <f t="shared" si="92"/>
        <v>1.1956580739132161</v>
      </c>
      <c r="BK160" s="27">
        <f t="shared" si="92"/>
        <v>1.0533446558078705</v>
      </c>
      <c r="BL160" s="27">
        <f t="shared" si="91"/>
        <v>0.98421548821548832</v>
      </c>
      <c r="BM160" s="27">
        <f t="shared" si="91"/>
        <v>1.0207181266261924</v>
      </c>
      <c r="BN160" s="27">
        <f t="shared" si="91"/>
        <v>1.0595879671861246</v>
      </c>
      <c r="BO160" s="27">
        <f t="shared" si="68"/>
        <v>1.0262341045498549</v>
      </c>
      <c r="BP160" s="27">
        <f t="shared" si="68"/>
        <v>1.3202370885725836</v>
      </c>
      <c r="BQ160" s="27">
        <f t="shared" si="68"/>
        <v>0.96962470753392593</v>
      </c>
      <c r="BR160" s="27">
        <f t="shared" si="68"/>
        <v>1.3856388487017437</v>
      </c>
      <c r="BS160" s="27">
        <f t="shared" si="68"/>
        <v>0.97145967741935479</v>
      </c>
      <c r="BT160" s="27">
        <f t="shared" si="68"/>
        <v>0.91455891425046287</v>
      </c>
      <c r="BU160" s="27">
        <f t="shared" si="90"/>
        <v>0.97095267113548656</v>
      </c>
      <c r="BW160" s="19">
        <v>413503</v>
      </c>
      <c r="BX160" s="19">
        <v>79627.399999999994</v>
      </c>
      <c r="BY160" s="19">
        <v>16220.9</v>
      </c>
      <c r="BZ160" s="19">
        <v>83.2</v>
      </c>
      <c r="CA160" s="19">
        <v>425.8</v>
      </c>
      <c r="CB160" s="19">
        <v>56194.3</v>
      </c>
      <c r="CC160" s="19">
        <v>1526.9</v>
      </c>
      <c r="CD160" s="19">
        <v>36806.400000000001</v>
      </c>
      <c r="CE160" s="19">
        <v>54377.9</v>
      </c>
      <c r="CF160" s="19">
        <v>5635.4</v>
      </c>
      <c r="CG160" s="19">
        <v>1107.8</v>
      </c>
      <c r="CH160" s="19">
        <v>222.9</v>
      </c>
      <c r="CI160" s="19">
        <v>8679.2999999999993</v>
      </c>
      <c r="CK160" s="19">
        <f t="shared" si="72"/>
        <v>416861.05714285717</v>
      </c>
      <c r="CL160" s="19">
        <f t="shared" si="72"/>
        <v>80981.799999999988</v>
      </c>
      <c r="CM160" s="19">
        <f t="shared" si="72"/>
        <v>22468.689361702127</v>
      </c>
      <c r="CN160" s="19">
        <f t="shared" si="72"/>
        <v>380.95</v>
      </c>
      <c r="CO160" s="19">
        <f t="shared" si="95"/>
        <v>649.01702127659576</v>
      </c>
      <c r="CP160" s="19">
        <f t="shared" si="95"/>
        <v>56536.319298245617</v>
      </c>
      <c r="CQ160" s="19">
        <f t="shared" si="95"/>
        <v>1739.8000000000002</v>
      </c>
      <c r="CR160" s="19">
        <f t="shared" si="95"/>
        <v>37544.9</v>
      </c>
      <c r="CS160" s="19">
        <f t="shared" si="95"/>
        <v>58241.8</v>
      </c>
      <c r="CT160" s="19">
        <f t="shared" si="95"/>
        <v>5974.7</v>
      </c>
      <c r="CU160" s="19">
        <f t="shared" si="95"/>
        <v>2705.3523809523808</v>
      </c>
      <c r="CV160" s="19">
        <f t="shared" si="95"/>
        <v>350.8</v>
      </c>
      <c r="CW160" s="19">
        <f t="shared" si="95"/>
        <v>9860.2999999999993</v>
      </c>
      <c r="CY160" s="19">
        <v>3985.4</v>
      </c>
      <c r="CZ160" s="19">
        <v>1526.9</v>
      </c>
      <c r="DA160" s="19">
        <v>6447.1</v>
      </c>
      <c r="DB160" s="19">
        <v>326</v>
      </c>
      <c r="DC160" s="19">
        <v>252.8</v>
      </c>
      <c r="DD160" s="19">
        <v>332.7</v>
      </c>
      <c r="DE160" s="19">
        <v>236.2</v>
      </c>
      <c r="DF160" s="19">
        <v>825</v>
      </c>
      <c r="DG160" s="19">
        <v>4045.2</v>
      </c>
      <c r="DH160" s="19">
        <v>362.6</v>
      </c>
      <c r="DI160" s="19">
        <v>1689.9</v>
      </c>
      <c r="DJ160" s="19">
        <v>146.4</v>
      </c>
      <c r="DK160" s="19">
        <v>1280.8</v>
      </c>
      <c r="DM160" s="19">
        <v>2521.6</v>
      </c>
      <c r="DN160" s="19">
        <v>1144.4000000000001</v>
      </c>
      <c r="DO160" s="19">
        <v>6021.3</v>
      </c>
      <c r="DP160" s="19">
        <v>269.5</v>
      </c>
      <c r="DQ160" s="19">
        <v>189.6</v>
      </c>
      <c r="DR160" s="19">
        <v>349.3</v>
      </c>
      <c r="DS160" s="19">
        <v>189.6</v>
      </c>
      <c r="DT160" s="19">
        <v>652</v>
      </c>
      <c r="DU160" s="19">
        <v>3682.6</v>
      </c>
      <c r="DV160" s="19">
        <v>316</v>
      </c>
      <c r="DW160" s="19">
        <v>1513.6</v>
      </c>
      <c r="DX160" s="19">
        <v>113.1</v>
      </c>
      <c r="DY160" s="19">
        <v>1081.2</v>
      </c>
      <c r="EA160" s="19">
        <f t="shared" si="73"/>
        <v>3358.0571428571429</v>
      </c>
      <c r="EB160" s="19">
        <f t="shared" si="73"/>
        <v>1354.4</v>
      </c>
      <c r="EC160" s="19">
        <f t="shared" si="73"/>
        <v>6247.7893617021282</v>
      </c>
      <c r="ED160" s="19">
        <f t="shared" si="73"/>
        <v>297.75</v>
      </c>
      <c r="EE160" s="19">
        <f t="shared" si="96"/>
        <v>223.21702127659574</v>
      </c>
      <c r="EF160" s="19">
        <f t="shared" si="96"/>
        <v>342.01929824561404</v>
      </c>
      <c r="EG160" s="19">
        <f t="shared" si="96"/>
        <v>212.89999999999998</v>
      </c>
      <c r="EH160" s="19">
        <f t="shared" si="96"/>
        <v>738.5</v>
      </c>
      <c r="EI160" s="19">
        <f t="shared" si="96"/>
        <v>3863.8999999999996</v>
      </c>
      <c r="EJ160" s="19">
        <f t="shared" si="96"/>
        <v>339.3</v>
      </c>
      <c r="EK160" s="19">
        <f t="shared" si="96"/>
        <v>1597.5523809523809</v>
      </c>
      <c r="EL160" s="19">
        <f t="shared" si="96"/>
        <v>127.9</v>
      </c>
      <c r="EM160" s="19">
        <f t="shared" si="96"/>
        <v>1181</v>
      </c>
      <c r="EO160" s="26">
        <v>30.06</v>
      </c>
      <c r="EQ160" s="19">
        <v>10</v>
      </c>
      <c r="ER160" s="19">
        <v>30</v>
      </c>
      <c r="ES160" s="19">
        <v>20</v>
      </c>
      <c r="ET160" s="19">
        <v>50</v>
      </c>
      <c r="EU160" s="19">
        <v>30</v>
      </c>
      <c r="EV160" s="19">
        <v>30</v>
      </c>
      <c r="EW160" s="19">
        <v>30</v>
      </c>
      <c r="EX160" s="19">
        <v>30</v>
      </c>
      <c r="EY160" s="19">
        <v>20</v>
      </c>
      <c r="EZ160" s="19">
        <v>30</v>
      </c>
      <c r="FA160" s="19">
        <v>20</v>
      </c>
      <c r="FB160" s="19">
        <v>30</v>
      </c>
      <c r="FC160" s="19">
        <v>20</v>
      </c>
      <c r="FE160" s="25">
        <v>2.1</v>
      </c>
      <c r="FF160" s="25">
        <v>2.2999999999999998</v>
      </c>
      <c r="FG160" s="25">
        <v>2.2000000000000002</v>
      </c>
      <c r="FH160" s="25">
        <v>2.8</v>
      </c>
      <c r="FI160" s="25">
        <v>2.2000000000000002</v>
      </c>
      <c r="FJ160" s="25">
        <v>3.2</v>
      </c>
      <c r="FK160" s="25">
        <v>2.5</v>
      </c>
      <c r="FL160" s="25">
        <v>2.8</v>
      </c>
      <c r="FM160" s="25">
        <v>2.2000000000000002</v>
      </c>
      <c r="FN160" s="25">
        <v>2.8</v>
      </c>
      <c r="FO160" s="25">
        <v>2.2000000000000002</v>
      </c>
      <c r="FP160" s="25">
        <v>3.5</v>
      </c>
      <c r="FQ160" s="25">
        <v>2.2000000000000002</v>
      </c>
      <c r="FR160" s="25"/>
      <c r="FS160" s="25">
        <v>2.8</v>
      </c>
      <c r="FT160" s="25">
        <v>2.8</v>
      </c>
      <c r="FU160" s="25">
        <v>2.5</v>
      </c>
      <c r="FV160" s="25">
        <v>2.8</v>
      </c>
      <c r="FW160" s="25">
        <v>2.5</v>
      </c>
      <c r="FX160" s="25">
        <v>2.5</v>
      </c>
      <c r="FY160" s="25">
        <v>2.5</v>
      </c>
      <c r="FZ160" s="25">
        <v>2.8</v>
      </c>
      <c r="GA160" s="25">
        <v>2.2000000000000002</v>
      </c>
      <c r="GB160" s="25">
        <v>2.8</v>
      </c>
      <c r="GC160" s="25">
        <v>2</v>
      </c>
      <c r="GD160" s="25">
        <v>2.8</v>
      </c>
      <c r="GE160" s="25">
        <v>2.2000000000000002</v>
      </c>
      <c r="GG160" s="28">
        <v>560706</v>
      </c>
      <c r="GH160" s="28">
        <v>386426.8</v>
      </c>
      <c r="GI160" s="28">
        <v>1904278.9</v>
      </c>
      <c r="GJ160" s="28">
        <v>136666</v>
      </c>
      <c r="GK160" s="28">
        <v>151055.4</v>
      </c>
      <c r="GL160" s="28">
        <v>125939.4</v>
      </c>
      <c r="GM160" s="28">
        <v>48865.4</v>
      </c>
      <c r="GN160" s="28">
        <v>448639.5</v>
      </c>
      <c r="GO160" s="28">
        <v>568018.30000000005</v>
      </c>
      <c r="GP160" s="28">
        <v>50075.9</v>
      </c>
      <c r="GQ160" s="28">
        <v>296729</v>
      </c>
      <c r="GR160" s="28">
        <v>3095.5</v>
      </c>
      <c r="GS160" s="28">
        <v>35263.800000000003</v>
      </c>
      <c r="GU160" s="26">
        <v>25.21</v>
      </c>
      <c r="GV160" s="26">
        <v>19.399999999999999</v>
      </c>
      <c r="GW160" s="26">
        <v>59.19</v>
      </c>
      <c r="GX160" s="26">
        <v>41.39</v>
      </c>
      <c r="GY160" s="26">
        <v>56.02</v>
      </c>
      <c r="GZ160" s="26">
        <v>54.81</v>
      </c>
      <c r="HA160" s="26">
        <v>25.58</v>
      </c>
      <c r="HB160" s="26">
        <v>34.549999999999997</v>
      </c>
      <c r="HC160" s="26">
        <v>17.55</v>
      </c>
      <c r="HD160" s="26">
        <v>8.66</v>
      </c>
      <c r="HE160" s="26">
        <v>12.39</v>
      </c>
      <c r="HF160" s="26">
        <v>9.02</v>
      </c>
      <c r="HG160" s="26">
        <v>2</v>
      </c>
      <c r="HI160" s="27">
        <f t="shared" si="74"/>
        <v>2.1520035753209488E-2</v>
      </c>
      <c r="HJ160" s="27">
        <f t="shared" si="74"/>
        <v>9.869521599316311E-3</v>
      </c>
      <c r="HK160" s="27">
        <f t="shared" si="74"/>
        <v>1.4160488546774892E-2</v>
      </c>
      <c r="HL160" s="27">
        <f t="shared" si="74"/>
        <v>1.7799499281600323E-2</v>
      </c>
      <c r="HM160" s="27">
        <f t="shared" si="97"/>
        <v>2.5267220354739297E-2</v>
      </c>
      <c r="HN160" s="27">
        <f t="shared" si="97"/>
        <v>3.8101462206795743E-2</v>
      </c>
      <c r="HO160" s="27">
        <f t="shared" si="97"/>
        <v>3.5019867061186538E-2</v>
      </c>
      <c r="HP160" s="27">
        <f t="shared" si="97"/>
        <v>1.2344083750408893E-2</v>
      </c>
      <c r="HQ160" s="27">
        <f t="shared" si="97"/>
        <v>1.0189624315952299E-2</v>
      </c>
      <c r="HR160" s="27">
        <f t="shared" si="97"/>
        <v>1.9720242285367066E-2</v>
      </c>
      <c r="HS160" s="27">
        <f t="shared" si="97"/>
        <v>8.8713642708186154E-3</v>
      </c>
      <c r="HT160" s="27">
        <f t="shared" si="97"/>
        <v>0.13464921495428359</v>
      </c>
      <c r="HU160" s="27">
        <f t="shared" si="97"/>
        <v>1.0355013327205335E-2</v>
      </c>
      <c r="HW160" s="27">
        <f t="shared" si="77"/>
        <v>4.6037812486841058E-2</v>
      </c>
      <c r="HX160" s="27">
        <f t="shared" si="78"/>
        <v>1.8648461061908168E-2</v>
      </c>
      <c r="HY160" s="27">
        <f t="shared" si="79"/>
        <v>2.3626775140293908E-2</v>
      </c>
      <c r="HZ160" s="27">
        <f t="shared" si="80"/>
        <v>2.6015748149987031E-2</v>
      </c>
      <c r="IA160" s="27">
        <f t="shared" si="81"/>
        <v>3.717060786385698E-2</v>
      </c>
      <c r="IB160" s="27">
        <f t="shared" si="82"/>
        <v>4.9017531129042724E-2</v>
      </c>
      <c r="IC160" s="27">
        <f t="shared" si="83"/>
        <v>4.5217652349404051E-2</v>
      </c>
      <c r="ID160" s="27">
        <f t="shared" si="84"/>
        <v>2.047019408330307E-2</v>
      </c>
      <c r="IE160" s="27">
        <f t="shared" si="85"/>
        <v>1.4257322342880456E-2</v>
      </c>
      <c r="IF160" s="27">
        <f t="shared" si="86"/>
        <v>2.6582294993406242E-2</v>
      </c>
      <c r="IG160" s="27">
        <f t="shared" si="87"/>
        <v>1.0686445400628103E-2</v>
      </c>
      <c r="IH160" s="27"/>
      <c r="II160" s="27"/>
      <c r="IK160" s="27">
        <f t="shared" si="94"/>
        <v>2.859333079651106E-3</v>
      </c>
      <c r="IL160" s="27">
        <f t="shared" si="94"/>
        <v>3.7947027227269057E-3</v>
      </c>
      <c r="IM160" s="27">
        <f t="shared" si="94"/>
        <v>1.3473522733408438E-2</v>
      </c>
      <c r="IN160" s="27">
        <f t="shared" si="93"/>
        <v>0.2554089478469721</v>
      </c>
      <c r="IO160" s="27">
        <f t="shared" si="93"/>
        <v>7.3039155618198931E-2</v>
      </c>
      <c r="IP160" s="27">
        <f t="shared" si="93"/>
        <v>4.4691617174534388E-3</v>
      </c>
      <c r="IQ160" s="27">
        <f t="shared" si="93"/>
        <v>3.047558511178548E-2</v>
      </c>
      <c r="IR160" s="27">
        <f t="shared" si="66"/>
        <v>5.5979213639448999E-3</v>
      </c>
      <c r="IS160" s="27">
        <f t="shared" si="66"/>
        <v>5.9106305324569154E-3</v>
      </c>
      <c r="IT160" s="27">
        <f t="shared" si="66"/>
        <v>1.4848152714314887E-2</v>
      </c>
      <c r="IU160" s="27">
        <f t="shared" si="66"/>
        <v>7.636775436209374E-2</v>
      </c>
      <c r="IV160" s="27">
        <f t="shared" si="66"/>
        <v>0.10336333891814121</v>
      </c>
      <c r="IW160" s="27">
        <f t="shared" si="66"/>
        <v>1.5614062703693957E-2</v>
      </c>
    </row>
    <row r="161" spans="1:257">
      <c r="A161" s="21">
        <v>159</v>
      </c>
      <c r="B161" s="19" t="s">
        <v>173</v>
      </c>
      <c r="C161" s="19">
        <v>9</v>
      </c>
      <c r="D161" s="19">
        <v>2</v>
      </c>
      <c r="E161" s="19">
        <v>8</v>
      </c>
      <c r="G161" s="23">
        <v>41219</v>
      </c>
      <c r="H161" s="24">
        <v>0.14444444444444446</v>
      </c>
      <c r="J161" s="25">
        <v>32.545000000000002</v>
      </c>
      <c r="K161" s="25">
        <v>-35.067</v>
      </c>
      <c r="L161" s="25">
        <v>10.502000000000001</v>
      </c>
      <c r="M161" s="26"/>
      <c r="O161" s="26">
        <v>43.024266740000002</v>
      </c>
      <c r="P161" s="26">
        <v>8.6820687000000003</v>
      </c>
      <c r="Q161" s="26">
        <v>0.86761479999999991</v>
      </c>
      <c r="R161" s="26">
        <v>3.9462120000000003E-2</v>
      </c>
      <c r="S161" s="26">
        <v>0.20301317999999999</v>
      </c>
      <c r="T161" s="26">
        <v>33.289473999999998</v>
      </c>
      <c r="U161" s="26">
        <v>1.0626822899999999</v>
      </c>
      <c r="V161" s="26">
        <v>6.2666023299999996</v>
      </c>
      <c r="W161" s="26">
        <v>2.3730431999999997</v>
      </c>
      <c r="X161" s="26">
        <v>1.7806683699999999</v>
      </c>
      <c r="Y161" s="26">
        <v>5.3002840000000002E-2</v>
      </c>
      <c r="Z161" s="26">
        <v>0.52900000000000003</v>
      </c>
      <c r="AA161" s="26">
        <v>0.47899999999999998</v>
      </c>
      <c r="AB161" s="26">
        <f t="shared" si="88"/>
        <v>98.649898569999991</v>
      </c>
      <c r="AC161" s="26">
        <f t="shared" si="89"/>
        <v>0.22274724713660099</v>
      </c>
      <c r="AD161" s="26">
        <f t="shared" si="75"/>
        <v>0.10808209978224814</v>
      </c>
      <c r="AE161" s="26">
        <f t="shared" si="76"/>
        <v>98.319069223081144</v>
      </c>
      <c r="AG161" s="25">
        <v>74.872</v>
      </c>
      <c r="AH161" s="25">
        <v>19.823</v>
      </c>
      <c r="AI161" s="25">
        <v>0.83299999999999996</v>
      </c>
      <c r="AJ161" s="25">
        <v>6.3899999999999998E-2</v>
      </c>
      <c r="AK161" s="25">
        <v>0.2419</v>
      </c>
      <c r="AL161" s="25">
        <v>44.554000000000002</v>
      </c>
      <c r="AM161" s="25">
        <v>3.1305999999999998</v>
      </c>
      <c r="AN161" s="25">
        <v>8.2940000000000005</v>
      </c>
      <c r="AO161" s="25">
        <v>9.968</v>
      </c>
      <c r="AP161" s="25">
        <v>11.03</v>
      </c>
      <c r="AQ161" s="25">
        <v>0.36940000000000001</v>
      </c>
      <c r="AR161" s="25">
        <v>6.4147999999999996</v>
      </c>
      <c r="AS161" s="25">
        <v>24.709700000000002</v>
      </c>
      <c r="AU161" s="26">
        <v>40.377800000000001</v>
      </c>
      <c r="AV161" s="26">
        <v>7.2651000000000003</v>
      </c>
      <c r="AW161" s="26">
        <v>0.8226</v>
      </c>
      <c r="AX161" s="26">
        <v>3.8699999999999998E-2</v>
      </c>
      <c r="AY161" s="26">
        <v>0.1993</v>
      </c>
      <c r="AZ161" s="26">
        <v>31.414999999999999</v>
      </c>
      <c r="BA161" s="26">
        <v>1.034</v>
      </c>
      <c r="BB161" s="26">
        <v>4.7515999999999998</v>
      </c>
      <c r="BC161" s="26">
        <v>2.4477000000000002</v>
      </c>
      <c r="BD161" s="26">
        <v>1.2871999999999999</v>
      </c>
      <c r="BE161" s="26">
        <v>5.5100000000000003E-2</v>
      </c>
      <c r="BF161" s="26">
        <v>0.5786</v>
      </c>
      <c r="BG161" s="26">
        <v>0.49419999999999997</v>
      </c>
      <c r="BI161" s="27">
        <f t="shared" si="92"/>
        <v>1.0655426184685644</v>
      </c>
      <c r="BJ161" s="27">
        <f t="shared" si="92"/>
        <v>1.1950377420820084</v>
      </c>
      <c r="BK161" s="27">
        <f t="shared" si="92"/>
        <v>1.0547225869195234</v>
      </c>
      <c r="BL161" s="27">
        <f t="shared" si="91"/>
        <v>1.0196930232558141</v>
      </c>
      <c r="BM161" s="27">
        <f t="shared" si="91"/>
        <v>1.0186311088810838</v>
      </c>
      <c r="BN161" s="27">
        <f t="shared" si="91"/>
        <v>1.0596681203246856</v>
      </c>
      <c r="BO161" s="27">
        <f t="shared" si="68"/>
        <v>1.0277391586073499</v>
      </c>
      <c r="BP161" s="27">
        <f t="shared" si="68"/>
        <v>1.3188404600555601</v>
      </c>
      <c r="BQ161" s="27">
        <f t="shared" si="68"/>
        <v>0.96949920333374162</v>
      </c>
      <c r="BR161" s="27">
        <f t="shared" si="68"/>
        <v>1.3833657318210069</v>
      </c>
      <c r="BS161" s="27">
        <f t="shared" si="68"/>
        <v>0.96193901996370235</v>
      </c>
      <c r="BT161" s="27">
        <f t="shared" si="68"/>
        <v>0.91427583823021086</v>
      </c>
      <c r="BU161" s="27">
        <f t="shared" si="90"/>
        <v>0.96924322136786722</v>
      </c>
      <c r="BW161" s="19">
        <v>419810.3</v>
      </c>
      <c r="BX161" s="19">
        <v>76599</v>
      </c>
      <c r="BY161" s="19">
        <v>15863.6</v>
      </c>
      <c r="BZ161" s="19">
        <v>103.2</v>
      </c>
      <c r="CA161" s="19">
        <v>369.4</v>
      </c>
      <c r="CB161" s="19">
        <v>56109.8</v>
      </c>
      <c r="CC161" s="19">
        <v>1530.8</v>
      </c>
      <c r="CD161" s="19">
        <v>37211.300000000003</v>
      </c>
      <c r="CE161" s="19">
        <v>56619</v>
      </c>
      <c r="CF161" s="19">
        <v>5524.1</v>
      </c>
      <c r="CG161" s="19">
        <v>1094.8</v>
      </c>
      <c r="CH161" s="19">
        <v>199.7</v>
      </c>
      <c r="CI161" s="19">
        <v>8712.2000000000007</v>
      </c>
      <c r="CK161" s="19">
        <f t="shared" si="72"/>
        <v>423167.54285714286</v>
      </c>
      <c r="CL161" s="19">
        <f t="shared" si="72"/>
        <v>77904.899999999994</v>
      </c>
      <c r="CM161" s="19">
        <f t="shared" si="72"/>
        <v>22106.425531914894</v>
      </c>
      <c r="CN161" s="19">
        <f t="shared" si="72"/>
        <v>417.65</v>
      </c>
      <c r="CO161" s="19">
        <f t="shared" si="95"/>
        <v>602.13617021276593</v>
      </c>
      <c r="CP161" s="19">
        <f t="shared" si="95"/>
        <v>56464.594736842111</v>
      </c>
      <c r="CQ161" s="19">
        <f t="shared" si="95"/>
        <v>1780.4</v>
      </c>
      <c r="CR161" s="19">
        <f t="shared" si="95"/>
        <v>37888.5</v>
      </c>
      <c r="CS161" s="19">
        <f t="shared" si="95"/>
        <v>60382.7</v>
      </c>
      <c r="CT161" s="19">
        <f t="shared" si="95"/>
        <v>5853.55</v>
      </c>
      <c r="CU161" s="19">
        <f t="shared" si="95"/>
        <v>2820.8142857142857</v>
      </c>
      <c r="CV161" s="19">
        <f t="shared" si="95"/>
        <v>339.5</v>
      </c>
      <c r="CW161" s="19">
        <f t="shared" si="95"/>
        <v>9793.75</v>
      </c>
      <c r="CY161" s="19">
        <v>3873.5</v>
      </c>
      <c r="CZ161" s="19">
        <v>1517.5</v>
      </c>
      <c r="DA161" s="19">
        <v>6412.6</v>
      </c>
      <c r="DB161" s="19">
        <v>362.7</v>
      </c>
      <c r="DC161" s="19">
        <v>229.6</v>
      </c>
      <c r="DD161" s="19">
        <v>336.1</v>
      </c>
      <c r="DE161" s="19">
        <v>259.60000000000002</v>
      </c>
      <c r="DF161" s="19">
        <v>755.4</v>
      </c>
      <c r="DG161" s="19">
        <v>3953.4</v>
      </c>
      <c r="DH161" s="19">
        <v>349.4</v>
      </c>
      <c r="DI161" s="19">
        <v>1823.6</v>
      </c>
      <c r="DJ161" s="19">
        <v>139.80000000000001</v>
      </c>
      <c r="DK161" s="19">
        <v>1168.0999999999999</v>
      </c>
      <c r="DM161" s="19">
        <v>2668.9</v>
      </c>
      <c r="DN161" s="19">
        <v>1048.3</v>
      </c>
      <c r="DO161" s="19">
        <v>6049.9</v>
      </c>
      <c r="DP161" s="19">
        <v>266.2</v>
      </c>
      <c r="DQ161" s="19">
        <v>236.3</v>
      </c>
      <c r="DR161" s="19">
        <v>369.4</v>
      </c>
      <c r="DS161" s="19">
        <v>239.6</v>
      </c>
      <c r="DT161" s="19">
        <v>599</v>
      </c>
      <c r="DU161" s="19">
        <v>3574</v>
      </c>
      <c r="DV161" s="19">
        <v>309.5</v>
      </c>
      <c r="DW161" s="19">
        <v>1637.3</v>
      </c>
      <c r="DX161" s="19">
        <v>139.80000000000001</v>
      </c>
      <c r="DY161" s="19">
        <v>995</v>
      </c>
      <c r="EA161" s="19">
        <f t="shared" si="73"/>
        <v>3357.2428571428572</v>
      </c>
      <c r="EB161" s="19">
        <f t="shared" si="73"/>
        <v>1305.9000000000001</v>
      </c>
      <c r="EC161" s="19">
        <f t="shared" si="73"/>
        <v>6242.8255319148939</v>
      </c>
      <c r="ED161" s="19">
        <f t="shared" si="73"/>
        <v>314.45</v>
      </c>
      <c r="EE161" s="19">
        <f t="shared" si="96"/>
        <v>232.73617021276596</v>
      </c>
      <c r="EF161" s="19">
        <f t="shared" si="96"/>
        <v>354.79473684210524</v>
      </c>
      <c r="EG161" s="19">
        <f t="shared" si="96"/>
        <v>249.60000000000002</v>
      </c>
      <c r="EH161" s="19">
        <f t="shared" si="96"/>
        <v>677.2</v>
      </c>
      <c r="EI161" s="19">
        <f t="shared" si="96"/>
        <v>3763.7</v>
      </c>
      <c r="EJ161" s="19">
        <f t="shared" si="96"/>
        <v>329.45</v>
      </c>
      <c r="EK161" s="19">
        <f t="shared" si="96"/>
        <v>1726.0142857142857</v>
      </c>
      <c r="EL161" s="19">
        <f t="shared" si="96"/>
        <v>139.80000000000001</v>
      </c>
      <c r="EM161" s="19">
        <f t="shared" si="96"/>
        <v>1081.55</v>
      </c>
      <c r="EO161" s="26">
        <v>30.05</v>
      </c>
      <c r="EQ161" s="19">
        <v>10</v>
      </c>
      <c r="ER161" s="19">
        <v>30</v>
      </c>
      <c r="ES161" s="19">
        <v>20</v>
      </c>
      <c r="ET161" s="19">
        <v>50</v>
      </c>
      <c r="EU161" s="19">
        <v>30</v>
      </c>
      <c r="EV161" s="19">
        <v>30</v>
      </c>
      <c r="EW161" s="19">
        <v>30</v>
      </c>
      <c r="EX161" s="19">
        <v>30</v>
      </c>
      <c r="EY161" s="19">
        <v>20</v>
      </c>
      <c r="EZ161" s="19">
        <v>30</v>
      </c>
      <c r="FA161" s="19">
        <v>20</v>
      </c>
      <c r="FB161" s="19">
        <v>30</v>
      </c>
      <c r="FC161" s="19">
        <v>20</v>
      </c>
      <c r="FE161" s="25">
        <v>2.1</v>
      </c>
      <c r="FF161" s="25">
        <v>2.2999999999999998</v>
      </c>
      <c r="FG161" s="25">
        <v>2.2000000000000002</v>
      </c>
      <c r="FH161" s="25">
        <v>2.8</v>
      </c>
      <c r="FI161" s="25">
        <v>2.2000000000000002</v>
      </c>
      <c r="FJ161" s="25">
        <v>3.2</v>
      </c>
      <c r="FK161" s="25">
        <v>2.5</v>
      </c>
      <c r="FL161" s="25">
        <v>2.8</v>
      </c>
      <c r="FM161" s="25">
        <v>2.2000000000000002</v>
      </c>
      <c r="FN161" s="25">
        <v>2.8</v>
      </c>
      <c r="FO161" s="25">
        <v>2.2000000000000002</v>
      </c>
      <c r="FP161" s="25">
        <v>3.5</v>
      </c>
      <c r="FQ161" s="25">
        <v>2.2000000000000002</v>
      </c>
      <c r="FR161" s="25"/>
      <c r="FS161" s="25">
        <v>2.8</v>
      </c>
      <c r="FT161" s="25">
        <v>2.8</v>
      </c>
      <c r="FU161" s="25">
        <v>2.5</v>
      </c>
      <c r="FV161" s="25">
        <v>2.8</v>
      </c>
      <c r="FW161" s="25">
        <v>2.5</v>
      </c>
      <c r="FX161" s="25">
        <v>2.5</v>
      </c>
      <c r="FY161" s="25">
        <v>2.5</v>
      </c>
      <c r="FZ161" s="25">
        <v>2.8</v>
      </c>
      <c r="GA161" s="25">
        <v>2.2000000000000002</v>
      </c>
      <c r="GB161" s="25">
        <v>2.8</v>
      </c>
      <c r="GC161" s="25">
        <v>2</v>
      </c>
      <c r="GD161" s="25">
        <v>2.8</v>
      </c>
      <c r="GE161" s="25">
        <v>2.2000000000000002</v>
      </c>
      <c r="GG161" s="28">
        <v>560706</v>
      </c>
      <c r="GH161" s="28">
        <v>386426.8</v>
      </c>
      <c r="GI161" s="28">
        <v>1904278.9</v>
      </c>
      <c r="GJ161" s="28">
        <v>136666</v>
      </c>
      <c r="GK161" s="28">
        <v>151055.4</v>
      </c>
      <c r="GL161" s="28">
        <v>125939.4</v>
      </c>
      <c r="GM161" s="28">
        <v>48865.4</v>
      </c>
      <c r="GN161" s="28">
        <v>448639.5</v>
      </c>
      <c r="GO161" s="28">
        <v>568018.30000000005</v>
      </c>
      <c r="GP161" s="28">
        <v>50075.9</v>
      </c>
      <c r="GQ161" s="28">
        <v>296729</v>
      </c>
      <c r="GR161" s="28">
        <v>3095.5</v>
      </c>
      <c r="GS161" s="28">
        <v>35263.800000000003</v>
      </c>
      <c r="GU161" s="26">
        <v>25.21</v>
      </c>
      <c r="GV161" s="26">
        <v>19.399999999999999</v>
      </c>
      <c r="GW161" s="26">
        <v>59.19</v>
      </c>
      <c r="GX161" s="26">
        <v>41.39</v>
      </c>
      <c r="GY161" s="26">
        <v>56.02</v>
      </c>
      <c r="GZ161" s="26">
        <v>54.81</v>
      </c>
      <c r="HA161" s="26">
        <v>25.58</v>
      </c>
      <c r="HB161" s="26">
        <v>34.549999999999997</v>
      </c>
      <c r="HC161" s="26">
        <v>17.55</v>
      </c>
      <c r="HD161" s="26">
        <v>8.66</v>
      </c>
      <c r="HE161" s="26">
        <v>12.39</v>
      </c>
      <c r="HF161" s="26">
        <v>9.02</v>
      </c>
      <c r="HG161" s="26">
        <v>2</v>
      </c>
      <c r="HI161" s="27">
        <f t="shared" si="74"/>
        <v>2.1483936533762061E-2</v>
      </c>
      <c r="HJ161" s="27">
        <f t="shared" si="74"/>
        <v>9.6877843054252802E-3</v>
      </c>
      <c r="HK161" s="27">
        <f t="shared" si="74"/>
        <v>1.4175736982313752E-2</v>
      </c>
      <c r="HL161" s="27">
        <f t="shared" si="74"/>
        <v>1.8954363387283915E-2</v>
      </c>
      <c r="HM161" s="27">
        <f t="shared" si="97"/>
        <v>2.57518902837095E-2</v>
      </c>
      <c r="HN161" s="27">
        <f t="shared" si="97"/>
        <v>3.881593237055897E-2</v>
      </c>
      <c r="HO161" s="27">
        <f t="shared" si="97"/>
        <v>3.7980236412159203E-2</v>
      </c>
      <c r="HP161" s="27">
        <f t="shared" si="97"/>
        <v>1.181012971605537E-2</v>
      </c>
      <c r="HQ161" s="27">
        <f t="shared" si="97"/>
        <v>1.0057007307646467E-2</v>
      </c>
      <c r="HR161" s="27">
        <f t="shared" si="97"/>
        <v>1.9403241307793202E-2</v>
      </c>
      <c r="HS161" s="27">
        <f t="shared" si="97"/>
        <v>9.1322977889051523E-3</v>
      </c>
      <c r="HT161" s="27">
        <f t="shared" si="97"/>
        <v>0.14075374039807101</v>
      </c>
      <c r="HU161" s="27">
        <f t="shared" si="97"/>
        <v>9.893637084635528E-3</v>
      </c>
      <c r="HW161" s="27">
        <f t="shared" si="77"/>
        <v>4.5960585426677178E-2</v>
      </c>
      <c r="HX161" s="27">
        <f t="shared" si="78"/>
        <v>1.8305068445101068E-2</v>
      </c>
      <c r="HY161" s="27">
        <f t="shared" si="79"/>
        <v>2.3652217154990496E-2</v>
      </c>
      <c r="HZ161" s="27">
        <f t="shared" si="80"/>
        <v>2.7703697526854171E-2</v>
      </c>
      <c r="IA161" s="27">
        <f t="shared" si="81"/>
        <v>3.7883605796365044E-2</v>
      </c>
      <c r="IB161" s="27">
        <f t="shared" si="82"/>
        <v>4.9936696994724111E-2</v>
      </c>
      <c r="IC161" s="27">
        <f t="shared" si="83"/>
        <v>4.9040081255379959E-2</v>
      </c>
      <c r="ID161" s="27">
        <f t="shared" si="84"/>
        <v>1.958473810813462E-2</v>
      </c>
      <c r="IE161" s="27">
        <f t="shared" si="85"/>
        <v>1.4071764624858936E-2</v>
      </c>
      <c r="IF161" s="27">
        <f t="shared" si="86"/>
        <v>2.6154987185666001E-2</v>
      </c>
      <c r="IG161" s="27">
        <f t="shared" si="87"/>
        <v>1.1000765916515146E-2</v>
      </c>
      <c r="IH161" s="27"/>
      <c r="II161" s="27"/>
      <c r="IK161" s="27">
        <f t="shared" si="94"/>
        <v>2.837898175547368E-3</v>
      </c>
      <c r="IL161" s="27">
        <f t="shared" si="94"/>
        <v>3.8697796305476864E-3</v>
      </c>
      <c r="IM161" s="27">
        <f t="shared" si="94"/>
        <v>1.3690894013541517E-2</v>
      </c>
      <c r="IN161" s="27">
        <f t="shared" si="93"/>
        <v>0.21389383430564535</v>
      </c>
      <c r="IO161" s="27">
        <f t="shared" si="93"/>
        <v>8.2381610882573855E-2</v>
      </c>
      <c r="IP161" s="27">
        <f t="shared" si="93"/>
        <v>4.4743164347838694E-3</v>
      </c>
      <c r="IQ161" s="27">
        <f t="shared" si="93"/>
        <v>3.0998929747590293E-2</v>
      </c>
      <c r="IR161" s="27">
        <f t="shared" si="66"/>
        <v>5.5583117455365811E-3</v>
      </c>
      <c r="IS161" s="27">
        <f t="shared" si="66"/>
        <v>5.7701448217648632E-3</v>
      </c>
      <c r="IT161" s="27">
        <f t="shared" si="66"/>
        <v>1.4991849919517772E-2</v>
      </c>
      <c r="IU161" s="27">
        <f t="shared" si="66"/>
        <v>7.9447871315124541E-2</v>
      </c>
      <c r="IV161" s="27">
        <f t="shared" si="66"/>
        <v>0.11546298585496176</v>
      </c>
      <c r="IW161" s="27">
        <f t="shared" si="66"/>
        <v>1.544029346021805E-2</v>
      </c>
    </row>
    <row r="162" spans="1:257">
      <c r="A162" s="21">
        <v>160</v>
      </c>
      <c r="B162" s="19" t="s">
        <v>173</v>
      </c>
      <c r="C162" s="19">
        <v>9</v>
      </c>
      <c r="D162" s="19">
        <v>2</v>
      </c>
      <c r="E162" s="19">
        <v>9</v>
      </c>
      <c r="G162" s="23">
        <v>41219</v>
      </c>
      <c r="H162" s="24">
        <v>0.14746527777777776</v>
      </c>
      <c r="J162" s="25">
        <v>32.530999999999999</v>
      </c>
      <c r="K162" s="25">
        <v>-35.069000000000003</v>
      </c>
      <c r="L162" s="25">
        <v>10.502000000000001</v>
      </c>
      <c r="M162" s="26"/>
      <c r="O162" s="26">
        <v>42.947250500000003</v>
      </c>
      <c r="P162" s="26">
        <v>8.7538681800000013</v>
      </c>
      <c r="Q162" s="26">
        <v>0.8425874499999999</v>
      </c>
      <c r="R162" s="26">
        <v>3.0692760000000003E-2</v>
      </c>
      <c r="S162" s="26">
        <v>0.22213760999999999</v>
      </c>
      <c r="T162" s="26">
        <v>33.241873500000004</v>
      </c>
      <c r="U162" s="26">
        <v>1.08721566</v>
      </c>
      <c r="V162" s="26">
        <v>6.3478575600000005</v>
      </c>
      <c r="W162" s="26">
        <v>2.2471152000000001</v>
      </c>
      <c r="X162" s="26">
        <v>1.72674957</v>
      </c>
      <c r="Y162" s="26">
        <v>4.5775179999999999E-2</v>
      </c>
      <c r="Z162" s="26">
        <v>0.622</v>
      </c>
      <c r="AA162" s="26">
        <v>0.47000000000000003</v>
      </c>
      <c r="AB162" s="26">
        <f t="shared" si="88"/>
        <v>98.585123169999989</v>
      </c>
      <c r="AC162" s="26">
        <f t="shared" si="89"/>
        <v>0.26190697111335692</v>
      </c>
      <c r="AD162" s="26">
        <f t="shared" si="75"/>
        <v>0.10605132964020172</v>
      </c>
      <c r="AE162" s="26">
        <f t="shared" si="76"/>
        <v>98.217164869246432</v>
      </c>
      <c r="AG162" s="25">
        <v>74.694000000000003</v>
      </c>
      <c r="AH162" s="25">
        <v>19.98</v>
      </c>
      <c r="AI162" s="25">
        <v>0.80879999999999996</v>
      </c>
      <c r="AJ162" s="25">
        <v>5.0799999999999998E-2</v>
      </c>
      <c r="AK162" s="25">
        <v>0.26400000000000001</v>
      </c>
      <c r="AL162" s="25">
        <v>44.487000000000002</v>
      </c>
      <c r="AM162" s="25">
        <v>3.2031999999999998</v>
      </c>
      <c r="AN162" s="25">
        <v>8.4039999999999999</v>
      </c>
      <c r="AO162" s="25">
        <v>9.4369999999999994</v>
      </c>
      <c r="AP162" s="25">
        <v>10.693</v>
      </c>
      <c r="AQ162" s="25">
        <v>0.3165</v>
      </c>
      <c r="AR162" s="25">
        <v>7.5496999999999996</v>
      </c>
      <c r="AS162" s="25">
        <v>24.209199999999999</v>
      </c>
      <c r="AU162" s="26">
        <v>40.281799999999997</v>
      </c>
      <c r="AV162" s="26">
        <v>7.3227000000000002</v>
      </c>
      <c r="AW162" s="26">
        <v>0.79869999999999997</v>
      </c>
      <c r="AX162" s="26">
        <v>3.0700000000000002E-2</v>
      </c>
      <c r="AY162" s="26">
        <v>0.2175</v>
      </c>
      <c r="AZ162" s="26">
        <v>31.367799999999999</v>
      </c>
      <c r="BA162" s="26">
        <v>1.0580000000000001</v>
      </c>
      <c r="BB162" s="26">
        <v>4.8147000000000002</v>
      </c>
      <c r="BC162" s="26">
        <v>2.3172999999999999</v>
      </c>
      <c r="BD162" s="26">
        <v>1.2479</v>
      </c>
      <c r="BE162" s="26">
        <v>4.7199999999999999E-2</v>
      </c>
      <c r="BF162" s="26">
        <v>0.68100000000000005</v>
      </c>
      <c r="BG162" s="26">
        <v>0.48420000000000002</v>
      </c>
      <c r="BI162" s="27">
        <f t="shared" si="92"/>
        <v>1.0661700941864565</v>
      </c>
      <c r="BJ162" s="27">
        <f t="shared" si="92"/>
        <v>1.1954426891720269</v>
      </c>
      <c r="BK162" s="27">
        <f t="shared" si="92"/>
        <v>1.0549486039814697</v>
      </c>
      <c r="BL162" s="27">
        <f t="shared" si="91"/>
        <v>0.99976416938110757</v>
      </c>
      <c r="BM162" s="27">
        <f t="shared" si="91"/>
        <v>1.0213223448275861</v>
      </c>
      <c r="BN162" s="27">
        <f t="shared" si="91"/>
        <v>1.059745136732573</v>
      </c>
      <c r="BO162" s="27">
        <f t="shared" si="68"/>
        <v>1.02761404536862</v>
      </c>
      <c r="BP162" s="27">
        <f t="shared" si="68"/>
        <v>1.3184326250856753</v>
      </c>
      <c r="BQ162" s="27">
        <f t="shared" si="68"/>
        <v>0.96971268286367762</v>
      </c>
      <c r="BR162" s="27">
        <f t="shared" si="68"/>
        <v>1.3837243128455805</v>
      </c>
      <c r="BS162" s="27">
        <f t="shared" si="68"/>
        <v>0.96981313559322035</v>
      </c>
      <c r="BT162" s="27">
        <f t="shared" si="68"/>
        <v>0.9133627019089573</v>
      </c>
      <c r="BU162" s="27">
        <f t="shared" si="90"/>
        <v>0.97067327550598925</v>
      </c>
      <c r="BW162" s="19">
        <v>418815.3</v>
      </c>
      <c r="BX162" s="19">
        <v>77208</v>
      </c>
      <c r="BY162" s="19">
        <v>15401</v>
      </c>
      <c r="BZ162" s="19">
        <v>86.5</v>
      </c>
      <c r="CA162" s="19">
        <v>402.7</v>
      </c>
      <c r="CB162" s="19">
        <v>56026.6</v>
      </c>
      <c r="CC162" s="19">
        <v>1564.1</v>
      </c>
      <c r="CD162" s="19">
        <v>37703.800000000003</v>
      </c>
      <c r="CE162" s="19">
        <v>53600.7</v>
      </c>
      <c r="CF162" s="19">
        <v>5354.4</v>
      </c>
      <c r="CG162" s="19">
        <v>938.4</v>
      </c>
      <c r="CH162" s="19">
        <v>232.9</v>
      </c>
      <c r="CI162" s="19">
        <v>8535.7999999999993</v>
      </c>
      <c r="CK162" s="19">
        <f t="shared" si="72"/>
        <v>422122.14285714284</v>
      </c>
      <c r="CL162" s="19">
        <f t="shared" si="72"/>
        <v>78450.092156862738</v>
      </c>
      <c r="CM162" s="19">
        <f t="shared" si="72"/>
        <v>21886.017021276595</v>
      </c>
      <c r="CN162" s="19">
        <f t="shared" si="72"/>
        <v>404.29999999999995</v>
      </c>
      <c r="CO162" s="19">
        <f t="shared" si="95"/>
        <v>621.48936170212767</v>
      </c>
      <c r="CP162" s="19">
        <f t="shared" si="95"/>
        <v>56368.533333333333</v>
      </c>
      <c r="CQ162" s="19">
        <f t="shared" si="95"/>
        <v>1797</v>
      </c>
      <c r="CR162" s="19">
        <f t="shared" si="95"/>
        <v>38420.950000000004</v>
      </c>
      <c r="CS162" s="19">
        <f t="shared" si="95"/>
        <v>57434.299999999996</v>
      </c>
      <c r="CT162" s="19">
        <f t="shared" si="95"/>
        <v>5670.5499999999993</v>
      </c>
      <c r="CU162" s="19">
        <f t="shared" si="95"/>
        <v>2671.5523809523811</v>
      </c>
      <c r="CV162" s="19">
        <f t="shared" si="95"/>
        <v>354.20000000000005</v>
      </c>
      <c r="CW162" s="19">
        <f t="shared" si="95"/>
        <v>9610.65</v>
      </c>
      <c r="CY162" s="19">
        <v>3980</v>
      </c>
      <c r="CZ162" s="19">
        <v>1464.2</v>
      </c>
      <c r="DA162" s="19">
        <v>6765.4</v>
      </c>
      <c r="DB162" s="19">
        <v>349.4</v>
      </c>
      <c r="DC162" s="19">
        <v>279.5</v>
      </c>
      <c r="DD162" s="19">
        <v>349.4</v>
      </c>
      <c r="DE162" s="19">
        <v>269.5</v>
      </c>
      <c r="DF162" s="19">
        <v>835.3</v>
      </c>
      <c r="DG162" s="19">
        <v>3916.8</v>
      </c>
      <c r="DH162" s="19">
        <v>329.5</v>
      </c>
      <c r="DI162" s="19">
        <v>1783.7</v>
      </c>
      <c r="DJ162" s="19">
        <v>139.80000000000001</v>
      </c>
      <c r="DK162" s="19">
        <v>1151.4000000000001</v>
      </c>
      <c r="DM162" s="19">
        <v>2409.3000000000002</v>
      </c>
      <c r="DN162" s="19">
        <v>971.7</v>
      </c>
      <c r="DO162" s="19">
        <v>6166.4</v>
      </c>
      <c r="DP162" s="19">
        <v>286.2</v>
      </c>
      <c r="DQ162" s="19">
        <v>149.80000000000001</v>
      </c>
      <c r="DR162" s="19">
        <v>336.1</v>
      </c>
      <c r="DS162" s="19">
        <v>196.3</v>
      </c>
      <c r="DT162" s="19">
        <v>599</v>
      </c>
      <c r="DU162" s="19">
        <v>3750.4</v>
      </c>
      <c r="DV162" s="19">
        <v>302.8</v>
      </c>
      <c r="DW162" s="19">
        <v>1687.2</v>
      </c>
      <c r="DX162" s="19">
        <v>106.5</v>
      </c>
      <c r="DY162" s="19">
        <v>998.3</v>
      </c>
      <c r="EA162" s="19">
        <f t="shared" si="73"/>
        <v>3306.8428571428572</v>
      </c>
      <c r="EB162" s="19">
        <f t="shared" si="73"/>
        <v>1242.0921568627452</v>
      </c>
      <c r="EC162" s="19">
        <f t="shared" si="73"/>
        <v>6485.0170212765952</v>
      </c>
      <c r="ED162" s="19">
        <f t="shared" si="73"/>
        <v>317.79999999999995</v>
      </c>
      <c r="EE162" s="19">
        <f t="shared" si="96"/>
        <v>218.78936170212768</v>
      </c>
      <c r="EF162" s="19">
        <f t="shared" si="96"/>
        <v>341.93333333333334</v>
      </c>
      <c r="EG162" s="19">
        <f t="shared" si="96"/>
        <v>232.9</v>
      </c>
      <c r="EH162" s="19">
        <f t="shared" si="96"/>
        <v>717.15</v>
      </c>
      <c r="EI162" s="19">
        <f t="shared" si="96"/>
        <v>3833.6000000000004</v>
      </c>
      <c r="EJ162" s="19">
        <f t="shared" si="96"/>
        <v>316.14999999999998</v>
      </c>
      <c r="EK162" s="19">
        <f t="shared" si="96"/>
        <v>1733.152380952381</v>
      </c>
      <c r="EL162" s="19">
        <f t="shared" si="96"/>
        <v>121.30000000000001</v>
      </c>
      <c r="EM162" s="19">
        <f t="shared" si="96"/>
        <v>1074.8499999999999</v>
      </c>
      <c r="EO162" s="26">
        <v>30.05</v>
      </c>
      <c r="EQ162" s="19">
        <v>10</v>
      </c>
      <c r="ER162" s="19">
        <v>30</v>
      </c>
      <c r="ES162" s="19">
        <v>20</v>
      </c>
      <c r="ET162" s="19">
        <v>50</v>
      </c>
      <c r="EU162" s="19">
        <v>30</v>
      </c>
      <c r="EV162" s="19">
        <v>30</v>
      </c>
      <c r="EW162" s="19">
        <v>30</v>
      </c>
      <c r="EX162" s="19">
        <v>30</v>
      </c>
      <c r="EY162" s="19">
        <v>20</v>
      </c>
      <c r="EZ162" s="19">
        <v>30</v>
      </c>
      <c r="FA162" s="19">
        <v>20</v>
      </c>
      <c r="FB162" s="19">
        <v>30</v>
      </c>
      <c r="FC162" s="19">
        <v>20</v>
      </c>
      <c r="FE162" s="25">
        <v>2.1</v>
      </c>
      <c r="FF162" s="25">
        <v>2.2999999999999998</v>
      </c>
      <c r="FG162" s="25">
        <v>2.2000000000000002</v>
      </c>
      <c r="FH162" s="25">
        <v>2.8</v>
      </c>
      <c r="FI162" s="25">
        <v>2.2000000000000002</v>
      </c>
      <c r="FJ162" s="25">
        <v>3.2</v>
      </c>
      <c r="FK162" s="25">
        <v>2.5</v>
      </c>
      <c r="FL162" s="25">
        <v>2.8</v>
      </c>
      <c r="FM162" s="25">
        <v>2.2000000000000002</v>
      </c>
      <c r="FN162" s="25">
        <v>2.8</v>
      </c>
      <c r="FO162" s="25">
        <v>2.2000000000000002</v>
      </c>
      <c r="FP162" s="25">
        <v>3.5</v>
      </c>
      <c r="FQ162" s="25">
        <v>2.2000000000000002</v>
      </c>
      <c r="FR162" s="25"/>
      <c r="FS162" s="25">
        <v>2.8</v>
      </c>
      <c r="FT162" s="25">
        <v>2.8</v>
      </c>
      <c r="FU162" s="25">
        <v>2.5</v>
      </c>
      <c r="FV162" s="25">
        <v>2.8</v>
      </c>
      <c r="FW162" s="25">
        <v>2.5</v>
      </c>
      <c r="FX162" s="25">
        <v>2.5</v>
      </c>
      <c r="FY162" s="25">
        <v>2.5</v>
      </c>
      <c r="FZ162" s="25">
        <v>2.8</v>
      </c>
      <c r="GA162" s="25">
        <v>2.2000000000000002</v>
      </c>
      <c r="GB162" s="25">
        <v>2.8</v>
      </c>
      <c r="GC162" s="25">
        <v>2</v>
      </c>
      <c r="GD162" s="25">
        <v>2.8</v>
      </c>
      <c r="GE162" s="25">
        <v>2.2000000000000002</v>
      </c>
      <c r="GG162" s="28">
        <v>560706</v>
      </c>
      <c r="GH162" s="28">
        <v>386426.8</v>
      </c>
      <c r="GI162" s="28">
        <v>1904278.9</v>
      </c>
      <c r="GJ162" s="28">
        <v>136666</v>
      </c>
      <c r="GK162" s="28">
        <v>151055.4</v>
      </c>
      <c r="GL162" s="28">
        <v>125939.4</v>
      </c>
      <c r="GM162" s="28">
        <v>48865.4</v>
      </c>
      <c r="GN162" s="28">
        <v>448639.5</v>
      </c>
      <c r="GO162" s="28">
        <v>568018.30000000005</v>
      </c>
      <c r="GP162" s="28">
        <v>50075.9</v>
      </c>
      <c r="GQ162" s="28">
        <v>296729</v>
      </c>
      <c r="GR162" s="28">
        <v>3095.5</v>
      </c>
      <c r="GS162" s="28">
        <v>35263.800000000003</v>
      </c>
      <c r="GU162" s="26">
        <v>25.21</v>
      </c>
      <c r="GV162" s="26">
        <v>19.399999999999999</v>
      </c>
      <c r="GW162" s="26">
        <v>59.19</v>
      </c>
      <c r="GX162" s="26">
        <v>41.39</v>
      </c>
      <c r="GY162" s="26">
        <v>56.02</v>
      </c>
      <c r="GZ162" s="26">
        <v>54.81</v>
      </c>
      <c r="HA162" s="26">
        <v>25.58</v>
      </c>
      <c r="HB162" s="26">
        <v>34.549999999999997</v>
      </c>
      <c r="HC162" s="26">
        <v>17.55</v>
      </c>
      <c r="HD162" s="26">
        <v>8.66</v>
      </c>
      <c r="HE162" s="26">
        <v>12.39</v>
      </c>
      <c r="HF162" s="26">
        <v>9.02</v>
      </c>
      <c r="HG162" s="26">
        <v>2</v>
      </c>
      <c r="HI162" s="27">
        <f t="shared" si="74"/>
        <v>2.1334620984353826E-2</v>
      </c>
      <c r="HJ162" s="27">
        <f t="shared" si="74"/>
        <v>9.451343522614954E-3</v>
      </c>
      <c r="HK162" s="27">
        <f t="shared" si="74"/>
        <v>1.4451191732930047E-2</v>
      </c>
      <c r="HL162" s="27">
        <f t="shared" si="74"/>
        <v>1.8682649644121974E-2</v>
      </c>
      <c r="HM162" s="27">
        <f t="shared" si="97"/>
        <v>2.5034341400996609E-2</v>
      </c>
      <c r="HN162" s="27">
        <f t="shared" si="97"/>
        <v>3.8108663800202398E-2</v>
      </c>
      <c r="HO162" s="27">
        <f t="shared" si="97"/>
        <v>3.6683202635326533E-2</v>
      </c>
      <c r="HP162" s="27">
        <f t="shared" si="97"/>
        <v>1.2149736898540976E-2</v>
      </c>
      <c r="HQ162" s="27">
        <f t="shared" si="97"/>
        <v>1.0152202776093341E-2</v>
      </c>
      <c r="HR162" s="27">
        <f t="shared" si="97"/>
        <v>1.9012476070129899E-2</v>
      </c>
      <c r="HS162" s="27">
        <f t="shared" si="97"/>
        <v>9.2260704407082107E-3</v>
      </c>
      <c r="HT162" s="27">
        <f t="shared" si="97"/>
        <v>0.13097933750347446</v>
      </c>
      <c r="HU162" s="27">
        <f t="shared" si="97"/>
        <v>9.8774969833259063E-3</v>
      </c>
      <c r="HW162" s="27">
        <f t="shared" si="77"/>
        <v>4.5641154671828138E-2</v>
      </c>
      <c r="HX162" s="27">
        <f t="shared" si="78"/>
        <v>1.7858313585980955E-2</v>
      </c>
      <c r="HY162" s="27">
        <f t="shared" si="79"/>
        <v>2.4111813406393786E-2</v>
      </c>
      <c r="HZ162" s="27">
        <f t="shared" si="80"/>
        <v>2.7306560719848678E-2</v>
      </c>
      <c r="IA162" s="27">
        <f t="shared" si="81"/>
        <v>3.6828019635006114E-2</v>
      </c>
      <c r="IB162" s="27">
        <f t="shared" si="82"/>
        <v>4.9026795978960383E-2</v>
      </c>
      <c r="IC162" s="27">
        <f t="shared" si="83"/>
        <v>4.7365351242733618E-2</v>
      </c>
      <c r="ID162" s="27">
        <f t="shared" si="84"/>
        <v>2.0147908698850501E-2</v>
      </c>
      <c r="IE162" s="27">
        <f t="shared" si="85"/>
        <v>1.4204962124309804E-2</v>
      </c>
      <c r="IF162" s="27">
        <f t="shared" si="86"/>
        <v>2.5628247368252997E-2</v>
      </c>
      <c r="IG162" s="27">
        <f t="shared" si="87"/>
        <v>1.1113724452877109E-2</v>
      </c>
      <c r="IH162" s="27"/>
      <c r="II162" s="27"/>
      <c r="IK162" s="27">
        <f t="shared" si="94"/>
        <v>2.8409838257788837E-3</v>
      </c>
      <c r="IL162" s="27">
        <f t="shared" si="94"/>
        <v>3.8509040450881893E-3</v>
      </c>
      <c r="IM162" s="27">
        <f t="shared" si="94"/>
        <v>1.410754439327974E-2</v>
      </c>
      <c r="IN162" s="27">
        <f t="shared" si="93"/>
        <v>0.25344009616356777</v>
      </c>
      <c r="IO162" s="27">
        <f t="shared" si="93"/>
        <v>7.5813612009059339E-2</v>
      </c>
      <c r="IP162" s="27">
        <f t="shared" si="93"/>
        <v>4.4766637717494904E-3</v>
      </c>
      <c r="IQ162" s="27">
        <f t="shared" si="93"/>
        <v>3.0338209095410549E-2</v>
      </c>
      <c r="IR162" s="27">
        <f t="shared" si="66"/>
        <v>5.5262672138640485E-3</v>
      </c>
      <c r="IS162" s="27">
        <f t="shared" si="66"/>
        <v>5.9567421341330624E-3</v>
      </c>
      <c r="IT162" s="27">
        <f t="shared" si="66"/>
        <v>1.521948897397841E-2</v>
      </c>
      <c r="IU162" s="27">
        <f t="shared" si="66"/>
        <v>9.1229053025558143E-2</v>
      </c>
      <c r="IV162" s="27">
        <f t="shared" si="66"/>
        <v>9.861044225793815E-2</v>
      </c>
      <c r="IW162" s="27">
        <f t="shared" si="66"/>
        <v>1.5621256287145727E-2</v>
      </c>
    </row>
    <row r="163" spans="1:257">
      <c r="A163" s="21">
        <v>161</v>
      </c>
      <c r="B163" s="19" t="s">
        <v>173</v>
      </c>
      <c r="C163" s="19">
        <v>9</v>
      </c>
      <c r="D163" s="19">
        <v>2</v>
      </c>
      <c r="E163" s="19">
        <v>10</v>
      </c>
      <c r="G163" s="23">
        <v>41219</v>
      </c>
      <c r="H163" s="24">
        <v>0.15048611111111113</v>
      </c>
      <c r="J163" s="25">
        <v>32.515999999999998</v>
      </c>
      <c r="K163" s="25">
        <v>-35.070999999999998</v>
      </c>
      <c r="L163" s="25">
        <v>10.503</v>
      </c>
      <c r="M163" s="26"/>
      <c r="O163" s="26">
        <v>43.392233220000001</v>
      </c>
      <c r="P163" s="26">
        <v>8.6782897800000001</v>
      </c>
      <c r="Q163" s="26">
        <v>0.83925046999999986</v>
      </c>
      <c r="R163" s="26">
        <v>2.9231200000000002E-2</v>
      </c>
      <c r="S163" s="26">
        <v>0.22066649999999999</v>
      </c>
      <c r="T163" s="26">
        <v>33.356372</v>
      </c>
      <c r="U163" s="26">
        <v>1.06009983</v>
      </c>
      <c r="V163" s="26">
        <v>6.3909725799999997</v>
      </c>
      <c r="W163" s="26">
        <v>2.2876919999999998</v>
      </c>
      <c r="X163" s="26">
        <v>1.7227056599999999</v>
      </c>
      <c r="Y163" s="26">
        <v>5.0593619999999999E-2</v>
      </c>
      <c r="Z163" s="26">
        <v>0.52200000000000002</v>
      </c>
      <c r="AA163" s="26">
        <v>0.47299999999999998</v>
      </c>
      <c r="AB163" s="26">
        <f t="shared" si="88"/>
        <v>99.023106860000013</v>
      </c>
      <c r="AC163" s="26">
        <f t="shared" si="89"/>
        <v>0.21979974103082364</v>
      </c>
      <c r="AD163" s="26">
        <f t="shared" si="75"/>
        <v>0.10672825302088386</v>
      </c>
      <c r="AE163" s="26">
        <f t="shared" si="76"/>
        <v>98.696578865948297</v>
      </c>
      <c r="AG163" s="25">
        <v>75.522000000000006</v>
      </c>
      <c r="AH163" s="25">
        <v>19.82</v>
      </c>
      <c r="AI163" s="25">
        <v>0.80740000000000001</v>
      </c>
      <c r="AJ163" s="25">
        <v>4.9399999999999999E-2</v>
      </c>
      <c r="AK163" s="25">
        <v>0.26329999999999998</v>
      </c>
      <c r="AL163" s="25">
        <v>44.652999999999999</v>
      </c>
      <c r="AM163" s="25">
        <v>3.1248</v>
      </c>
      <c r="AN163" s="25">
        <v>8.4670000000000005</v>
      </c>
      <c r="AO163" s="25">
        <v>9.609</v>
      </c>
      <c r="AP163" s="25">
        <v>10.673999999999999</v>
      </c>
      <c r="AQ163" s="25">
        <v>0.35570000000000002</v>
      </c>
      <c r="AR163" s="25">
        <v>6.3493000000000004</v>
      </c>
      <c r="AS163" s="25">
        <v>24.349299999999999</v>
      </c>
      <c r="AU163" s="26">
        <v>40.728299999999997</v>
      </c>
      <c r="AV163" s="26">
        <v>7.2640000000000002</v>
      </c>
      <c r="AW163" s="26">
        <v>0.79730000000000001</v>
      </c>
      <c r="AX163" s="26">
        <v>2.9899999999999999E-2</v>
      </c>
      <c r="AY163" s="26">
        <v>0.217</v>
      </c>
      <c r="AZ163" s="26">
        <v>31.4848</v>
      </c>
      <c r="BA163" s="26">
        <v>1.0321</v>
      </c>
      <c r="BB163" s="26">
        <v>4.8506999999999998</v>
      </c>
      <c r="BC163" s="26">
        <v>2.3595999999999999</v>
      </c>
      <c r="BD163" s="26">
        <v>1.2457</v>
      </c>
      <c r="BE163" s="26">
        <v>5.3100000000000001E-2</v>
      </c>
      <c r="BF163" s="26">
        <v>0.57269999999999999</v>
      </c>
      <c r="BG163" s="26">
        <v>0.48699999999999999</v>
      </c>
      <c r="BI163" s="27">
        <f t="shared" si="92"/>
        <v>1.0654074248127225</v>
      </c>
      <c r="BJ163" s="27">
        <f t="shared" si="92"/>
        <v>1.1946984829295153</v>
      </c>
      <c r="BK163" s="27">
        <f t="shared" si="92"/>
        <v>1.0526156653706256</v>
      </c>
      <c r="BL163" s="27">
        <f t="shared" si="91"/>
        <v>0.97763210702341141</v>
      </c>
      <c r="BM163" s="27">
        <f t="shared" si="91"/>
        <v>1.0168963133640552</v>
      </c>
      <c r="BN163" s="27">
        <f t="shared" si="91"/>
        <v>1.0594436680556967</v>
      </c>
      <c r="BO163" s="27">
        <f t="shared" si="68"/>
        <v>1.0271289894390079</v>
      </c>
      <c r="BP163" s="27">
        <f t="shared" si="68"/>
        <v>1.3175361452986167</v>
      </c>
      <c r="BQ163" s="27">
        <f t="shared" si="68"/>
        <v>0.9695253432785218</v>
      </c>
      <c r="BR163" s="27">
        <f t="shared" si="68"/>
        <v>1.382921778919483</v>
      </c>
      <c r="BS163" s="27">
        <f t="shared" si="68"/>
        <v>0.9527988700564971</v>
      </c>
      <c r="BT163" s="27">
        <f t="shared" si="68"/>
        <v>0.91147197485594555</v>
      </c>
      <c r="BU163" s="27">
        <f t="shared" si="90"/>
        <v>0.97125256673511295</v>
      </c>
      <c r="BW163" s="19">
        <v>423455.4</v>
      </c>
      <c r="BX163" s="19">
        <v>76587.899999999994</v>
      </c>
      <c r="BY163" s="19">
        <v>15372.8</v>
      </c>
      <c r="BZ163" s="19">
        <v>83.2</v>
      </c>
      <c r="CA163" s="19">
        <v>399.5</v>
      </c>
      <c r="CB163" s="19">
        <v>56235</v>
      </c>
      <c r="CC163" s="19">
        <v>1528</v>
      </c>
      <c r="CD163" s="19">
        <v>37982.699999999997</v>
      </c>
      <c r="CE163" s="19">
        <v>54583.9</v>
      </c>
      <c r="CF163" s="19">
        <v>5346.2</v>
      </c>
      <c r="CG163" s="19">
        <v>1055.3</v>
      </c>
      <c r="CH163" s="19">
        <v>196.4</v>
      </c>
      <c r="CI163" s="19">
        <v>8585.2000000000007</v>
      </c>
      <c r="CK163" s="19">
        <f t="shared" si="72"/>
        <v>426794.72857142857</v>
      </c>
      <c r="CL163" s="19">
        <f t="shared" si="72"/>
        <v>77886.560784313726</v>
      </c>
      <c r="CM163" s="19">
        <f t="shared" si="72"/>
        <v>21952.253191489363</v>
      </c>
      <c r="CN163" s="19">
        <f t="shared" si="72"/>
        <v>392.75</v>
      </c>
      <c r="CO163" s="19">
        <f t="shared" si="95"/>
        <v>650.04893617021276</v>
      </c>
      <c r="CP163" s="19">
        <f t="shared" si="95"/>
        <v>56576.563157894736</v>
      </c>
      <c r="CQ163" s="19">
        <f t="shared" si="95"/>
        <v>1742.75</v>
      </c>
      <c r="CR163" s="19">
        <f t="shared" si="95"/>
        <v>38670.1</v>
      </c>
      <c r="CS163" s="19">
        <f t="shared" si="95"/>
        <v>58415.450000000004</v>
      </c>
      <c r="CT163" s="19">
        <f t="shared" si="95"/>
        <v>5685.75</v>
      </c>
      <c r="CU163" s="19">
        <f t="shared" si="95"/>
        <v>2806.2714285714283</v>
      </c>
      <c r="CV163" s="19">
        <f t="shared" si="95"/>
        <v>338.8</v>
      </c>
      <c r="CW163" s="19">
        <f t="shared" si="95"/>
        <v>9578.85</v>
      </c>
      <c r="CY163" s="19">
        <v>4001.3</v>
      </c>
      <c r="CZ163" s="19">
        <v>1424.8</v>
      </c>
      <c r="DA163" s="19">
        <v>7017.3</v>
      </c>
      <c r="DB163" s="19">
        <v>339.5</v>
      </c>
      <c r="DC163" s="19">
        <v>263</v>
      </c>
      <c r="DD163" s="19">
        <v>399.5</v>
      </c>
      <c r="DE163" s="19">
        <v>226.4</v>
      </c>
      <c r="DF163" s="19">
        <v>785.6</v>
      </c>
      <c r="DG163" s="19">
        <v>4028</v>
      </c>
      <c r="DH163" s="19">
        <v>376.2</v>
      </c>
      <c r="DI163" s="19">
        <v>1824.2</v>
      </c>
      <c r="DJ163" s="19">
        <v>166.4</v>
      </c>
      <c r="DK163" s="19">
        <v>1061.9000000000001</v>
      </c>
      <c r="DM163" s="19">
        <v>2456.6999999999998</v>
      </c>
      <c r="DN163" s="19">
        <v>1145.0999999999999</v>
      </c>
      <c r="DO163" s="19">
        <v>6081.9</v>
      </c>
      <c r="DP163" s="19">
        <v>279.60000000000002</v>
      </c>
      <c r="DQ163" s="19">
        <v>236.4</v>
      </c>
      <c r="DR163" s="19">
        <v>296.3</v>
      </c>
      <c r="DS163" s="19">
        <v>203.1</v>
      </c>
      <c r="DT163" s="19">
        <v>589.20000000000005</v>
      </c>
      <c r="DU163" s="19">
        <v>3635.1</v>
      </c>
      <c r="DV163" s="19">
        <v>302.89999999999998</v>
      </c>
      <c r="DW163" s="19">
        <v>1684.4</v>
      </c>
      <c r="DX163" s="19">
        <v>123.2</v>
      </c>
      <c r="DY163" s="19">
        <v>925.4</v>
      </c>
      <c r="EA163" s="19">
        <f t="shared" si="73"/>
        <v>3339.3285714285712</v>
      </c>
      <c r="EB163" s="19">
        <f t="shared" si="73"/>
        <v>1298.6607843137253</v>
      </c>
      <c r="EC163" s="19">
        <f t="shared" si="73"/>
        <v>6579.4531914893614</v>
      </c>
      <c r="ED163" s="19">
        <f t="shared" si="73"/>
        <v>309.55</v>
      </c>
      <c r="EE163" s="19">
        <f t="shared" si="96"/>
        <v>250.54893617021276</v>
      </c>
      <c r="EF163" s="19">
        <f t="shared" si="96"/>
        <v>341.56315789473683</v>
      </c>
      <c r="EG163" s="19">
        <f t="shared" si="96"/>
        <v>214.75</v>
      </c>
      <c r="EH163" s="19">
        <f t="shared" si="96"/>
        <v>687.40000000000009</v>
      </c>
      <c r="EI163" s="19">
        <f t="shared" si="96"/>
        <v>3831.55</v>
      </c>
      <c r="EJ163" s="19">
        <f t="shared" si="96"/>
        <v>339.54999999999995</v>
      </c>
      <c r="EK163" s="19">
        <f t="shared" si="96"/>
        <v>1750.9714285714285</v>
      </c>
      <c r="EL163" s="19">
        <f t="shared" si="96"/>
        <v>142.4</v>
      </c>
      <c r="EM163" s="19">
        <f t="shared" si="96"/>
        <v>993.65000000000009</v>
      </c>
      <c r="EO163" s="26">
        <v>30.04</v>
      </c>
      <c r="EQ163" s="19">
        <v>10</v>
      </c>
      <c r="ER163" s="19">
        <v>30</v>
      </c>
      <c r="ES163" s="19">
        <v>20</v>
      </c>
      <c r="ET163" s="19">
        <v>50</v>
      </c>
      <c r="EU163" s="19">
        <v>30</v>
      </c>
      <c r="EV163" s="19">
        <v>30</v>
      </c>
      <c r="EW163" s="19">
        <v>30</v>
      </c>
      <c r="EX163" s="19">
        <v>30</v>
      </c>
      <c r="EY163" s="19">
        <v>20</v>
      </c>
      <c r="EZ163" s="19">
        <v>30</v>
      </c>
      <c r="FA163" s="19">
        <v>20</v>
      </c>
      <c r="FB163" s="19">
        <v>30</v>
      </c>
      <c r="FC163" s="19">
        <v>20</v>
      </c>
      <c r="FE163" s="25">
        <v>2.1</v>
      </c>
      <c r="FF163" s="25">
        <v>2.2999999999999998</v>
      </c>
      <c r="FG163" s="25">
        <v>2.2000000000000002</v>
      </c>
      <c r="FH163" s="25">
        <v>2.8</v>
      </c>
      <c r="FI163" s="25">
        <v>2.2000000000000002</v>
      </c>
      <c r="FJ163" s="25">
        <v>3.2</v>
      </c>
      <c r="FK163" s="25">
        <v>2.5</v>
      </c>
      <c r="FL163" s="25">
        <v>2.8</v>
      </c>
      <c r="FM163" s="25">
        <v>2.2000000000000002</v>
      </c>
      <c r="FN163" s="25">
        <v>2.8</v>
      </c>
      <c r="FO163" s="25">
        <v>2.2000000000000002</v>
      </c>
      <c r="FP163" s="25">
        <v>3.5</v>
      </c>
      <c r="FQ163" s="25">
        <v>2.2000000000000002</v>
      </c>
      <c r="FR163" s="25"/>
      <c r="FS163" s="25">
        <v>2.8</v>
      </c>
      <c r="FT163" s="25">
        <v>2.8</v>
      </c>
      <c r="FU163" s="25">
        <v>2.5</v>
      </c>
      <c r="FV163" s="25">
        <v>2.8</v>
      </c>
      <c r="FW163" s="25">
        <v>2.5</v>
      </c>
      <c r="FX163" s="25">
        <v>2.5</v>
      </c>
      <c r="FY163" s="25">
        <v>2.5</v>
      </c>
      <c r="FZ163" s="25">
        <v>2.8</v>
      </c>
      <c r="GA163" s="25">
        <v>2.2000000000000002</v>
      </c>
      <c r="GB163" s="25">
        <v>2.8</v>
      </c>
      <c r="GC163" s="25">
        <v>2</v>
      </c>
      <c r="GD163" s="25">
        <v>2.8</v>
      </c>
      <c r="GE163" s="25">
        <v>2.2000000000000002</v>
      </c>
      <c r="GG163" s="28">
        <v>560706</v>
      </c>
      <c r="GH163" s="28">
        <v>386426.8</v>
      </c>
      <c r="GI163" s="28">
        <v>1904278.9</v>
      </c>
      <c r="GJ163" s="28">
        <v>136666</v>
      </c>
      <c r="GK163" s="28">
        <v>151055.4</v>
      </c>
      <c r="GL163" s="28">
        <v>125939.4</v>
      </c>
      <c r="GM163" s="28">
        <v>48865.4</v>
      </c>
      <c r="GN163" s="28">
        <v>448639.5</v>
      </c>
      <c r="GO163" s="28">
        <v>568018.30000000005</v>
      </c>
      <c r="GP163" s="28">
        <v>50075.9</v>
      </c>
      <c r="GQ163" s="28">
        <v>296729</v>
      </c>
      <c r="GR163" s="28">
        <v>3095.5</v>
      </c>
      <c r="GS163" s="28">
        <v>35263.800000000003</v>
      </c>
      <c r="GU163" s="26">
        <v>25.21</v>
      </c>
      <c r="GV163" s="26">
        <v>19.399999999999999</v>
      </c>
      <c r="GW163" s="26">
        <v>59.19</v>
      </c>
      <c r="GX163" s="26">
        <v>41.39</v>
      </c>
      <c r="GY163" s="26">
        <v>56.02</v>
      </c>
      <c r="GZ163" s="26">
        <v>54.81</v>
      </c>
      <c r="HA163" s="26">
        <v>25.58</v>
      </c>
      <c r="HB163" s="26">
        <v>34.549999999999997</v>
      </c>
      <c r="HC163" s="26">
        <v>17.55</v>
      </c>
      <c r="HD163" s="26">
        <v>8.66</v>
      </c>
      <c r="HE163" s="26">
        <v>12.39</v>
      </c>
      <c r="HF163" s="26">
        <v>9.02</v>
      </c>
      <c r="HG163" s="26">
        <v>2</v>
      </c>
      <c r="HI163" s="27">
        <f t="shared" si="74"/>
        <v>2.1427387635709935E-2</v>
      </c>
      <c r="HJ163" s="27">
        <f t="shared" si="74"/>
        <v>9.6597598087850081E-3</v>
      </c>
      <c r="HK163" s="27">
        <f t="shared" si="74"/>
        <v>1.4526259727582692E-2</v>
      </c>
      <c r="HL163" s="27">
        <f t="shared" si="74"/>
        <v>1.8033378136524968E-2</v>
      </c>
      <c r="HM163" s="27">
        <f t="shared" si="97"/>
        <v>2.6678134923747546E-2</v>
      </c>
      <c r="HN163" s="27">
        <f t="shared" si="97"/>
        <v>3.8083532295528508E-2</v>
      </c>
      <c r="HO163" s="27">
        <f t="shared" si="97"/>
        <v>3.5214077531041027E-2</v>
      </c>
      <c r="HP163" s="27">
        <f t="shared" si="97"/>
        <v>1.1888950180412894E-2</v>
      </c>
      <c r="HQ163" s="27">
        <f t="shared" si="97"/>
        <v>1.0149216065319284E-2</v>
      </c>
      <c r="HR163" s="27">
        <f t="shared" si="97"/>
        <v>1.9695375858154739E-2</v>
      </c>
      <c r="HS163" s="27">
        <f t="shared" si="97"/>
        <v>9.1122025982391629E-3</v>
      </c>
      <c r="HT163" s="27">
        <f t="shared" si="97"/>
        <v>0.14164449643112256</v>
      </c>
      <c r="HU163" s="27">
        <f t="shared" si="97"/>
        <v>9.5043205329592567E-3</v>
      </c>
      <c r="HW163" s="27">
        <f t="shared" si="77"/>
        <v>4.5839610369074267E-2</v>
      </c>
      <c r="HX163" s="27">
        <f t="shared" si="78"/>
        <v>1.8252116158699271E-2</v>
      </c>
      <c r="HY163" s="27">
        <f t="shared" si="79"/>
        <v>2.4237064355471724E-2</v>
      </c>
      <c r="HZ163" s="27">
        <f t="shared" si="80"/>
        <v>2.6357585484344893E-2</v>
      </c>
      <c r="IA163" s="27">
        <f t="shared" si="81"/>
        <v>3.9246204286325019E-2</v>
      </c>
      <c r="IB163" s="27">
        <f t="shared" si="82"/>
        <v>4.8994464298197427E-2</v>
      </c>
      <c r="IC163" s="27">
        <f t="shared" si="83"/>
        <v>4.5468416908080171E-2</v>
      </c>
      <c r="ID163" s="27">
        <f t="shared" si="84"/>
        <v>1.9715446084178703E-2</v>
      </c>
      <c r="IE163" s="27">
        <f t="shared" si="85"/>
        <v>1.4200783118594741E-2</v>
      </c>
      <c r="IF163" s="27">
        <f t="shared" si="86"/>
        <v>2.6548775795516844E-2</v>
      </c>
      <c r="IG163" s="27">
        <f t="shared" si="87"/>
        <v>1.0976559249838895E-2</v>
      </c>
      <c r="IH163" s="27"/>
      <c r="II163" s="27"/>
      <c r="IK163" s="27">
        <f t="shared" si="94"/>
        <v>2.8258185753415846E-3</v>
      </c>
      <c r="IL163" s="27">
        <f t="shared" si="94"/>
        <v>3.8703595759484871E-3</v>
      </c>
      <c r="IM163" s="27">
        <f t="shared" si="94"/>
        <v>1.4175746360371218E-2</v>
      </c>
      <c r="IN163" s="27">
        <f t="shared" si="93"/>
        <v>0.25989806230173323</v>
      </c>
      <c r="IO163" s="27">
        <f t="shared" si="93"/>
        <v>7.9129438341484393E-2</v>
      </c>
      <c r="IP163" s="27">
        <f t="shared" si="93"/>
        <v>4.4689758375635099E-3</v>
      </c>
      <c r="IQ163" s="27">
        <f t="shared" si="93"/>
        <v>3.0501200954641164E-2</v>
      </c>
      <c r="IR163" s="27">
        <f t="shared" si="66"/>
        <v>5.5019587145184231E-3</v>
      </c>
      <c r="IS163" s="27">
        <f t="shared" si="66"/>
        <v>5.8969804513138652E-3</v>
      </c>
      <c r="IT163" s="27">
        <f t="shared" si="66"/>
        <v>1.5294438749090212E-2</v>
      </c>
      <c r="IU163" s="27">
        <f t="shared" si="66"/>
        <v>8.2529684776596238E-2</v>
      </c>
      <c r="IV163" s="27">
        <f t="shared" si="66"/>
        <v>0.11765509378474547</v>
      </c>
      <c r="IW163" s="27">
        <f t="shared" si="66"/>
        <v>1.5451600394969223E-2</v>
      </c>
    </row>
    <row r="164" spans="1:257">
      <c r="A164" s="21">
        <v>162</v>
      </c>
      <c r="B164" s="19" t="s">
        <v>173</v>
      </c>
      <c r="C164" s="19">
        <v>9</v>
      </c>
      <c r="D164" s="19">
        <v>2</v>
      </c>
      <c r="E164" s="19">
        <v>11</v>
      </c>
      <c r="G164" s="23">
        <v>41219</v>
      </c>
      <c r="H164" s="24">
        <v>0.15349537037037037</v>
      </c>
      <c r="J164" s="25">
        <v>32.502000000000002</v>
      </c>
      <c r="K164" s="25">
        <v>-35.073</v>
      </c>
      <c r="L164" s="25">
        <v>10.502000000000001</v>
      </c>
      <c r="M164" s="26"/>
      <c r="O164" s="26">
        <v>42.744013199999998</v>
      </c>
      <c r="P164" s="26">
        <v>8.7463103399999991</v>
      </c>
      <c r="Q164" s="26">
        <v>0.82757103999999992</v>
      </c>
      <c r="R164" s="26">
        <v>2.1923399999999999E-2</v>
      </c>
      <c r="S164" s="26">
        <v>0.23537759999999999</v>
      </c>
      <c r="T164" s="26">
        <v>33.461865000000003</v>
      </c>
      <c r="U164" s="26">
        <v>1.10916657</v>
      </c>
      <c r="V164" s="26">
        <v>6.3412244800000002</v>
      </c>
      <c r="W164" s="26">
        <v>2.2709016000000002</v>
      </c>
      <c r="X164" s="26">
        <v>1.7415772399999998</v>
      </c>
      <c r="Y164" s="26">
        <v>4.3365960000000002E-2</v>
      </c>
      <c r="Z164" s="26">
        <v>0.47299999999999998</v>
      </c>
      <c r="AA164" s="26">
        <v>0.46800000000000003</v>
      </c>
      <c r="AB164" s="26">
        <f t="shared" si="88"/>
        <v>98.484296430000001</v>
      </c>
      <c r="AC164" s="26">
        <f t="shared" si="89"/>
        <v>0.19916719829038232</v>
      </c>
      <c r="AD164" s="26">
        <f t="shared" si="75"/>
        <v>0.10560004738641364</v>
      </c>
      <c r="AE164" s="26">
        <f t="shared" si="76"/>
        <v>98.179529184323201</v>
      </c>
      <c r="AG164" s="25">
        <v>74.313000000000002</v>
      </c>
      <c r="AH164" s="25">
        <v>19.951000000000001</v>
      </c>
      <c r="AI164" s="25">
        <v>0.79559999999999997</v>
      </c>
      <c r="AJ164" s="25">
        <v>3.5499999999999997E-2</v>
      </c>
      <c r="AK164" s="25">
        <v>0.2797</v>
      </c>
      <c r="AL164" s="25">
        <v>44.793999999999997</v>
      </c>
      <c r="AM164" s="25">
        <v>3.2713000000000001</v>
      </c>
      <c r="AN164" s="25">
        <v>8.3859999999999992</v>
      </c>
      <c r="AO164" s="25">
        <v>9.5370000000000008</v>
      </c>
      <c r="AP164" s="25">
        <v>10.768000000000001</v>
      </c>
      <c r="AQ164" s="25">
        <v>0.30209999999999998</v>
      </c>
      <c r="AR164" s="25">
        <v>5.7339000000000002</v>
      </c>
      <c r="AS164" s="25">
        <v>24.119499999999999</v>
      </c>
      <c r="AU164" s="26">
        <v>40.076300000000003</v>
      </c>
      <c r="AV164" s="26">
        <v>7.3120000000000003</v>
      </c>
      <c r="AW164" s="26">
        <v>0.78569999999999995</v>
      </c>
      <c r="AX164" s="26">
        <v>2.1499999999999998E-2</v>
      </c>
      <c r="AY164" s="26">
        <v>0.23050000000000001</v>
      </c>
      <c r="AZ164" s="26">
        <v>31.584199999999999</v>
      </c>
      <c r="BA164" s="26">
        <v>1.0805</v>
      </c>
      <c r="BB164" s="26">
        <v>4.8042999999999996</v>
      </c>
      <c r="BC164" s="26">
        <v>2.3418999999999999</v>
      </c>
      <c r="BD164" s="26">
        <v>1.2565999999999999</v>
      </c>
      <c r="BE164" s="26">
        <v>4.5100000000000001E-2</v>
      </c>
      <c r="BF164" s="26">
        <v>0.51719999999999999</v>
      </c>
      <c r="BG164" s="26">
        <v>0.4824</v>
      </c>
      <c r="BI164" s="27">
        <f t="shared" si="92"/>
        <v>1.066565855630385</v>
      </c>
      <c r="BJ164" s="27">
        <f t="shared" si="92"/>
        <v>1.1961584163019692</v>
      </c>
      <c r="BK164" s="27">
        <f t="shared" si="92"/>
        <v>1.0532913834796995</v>
      </c>
      <c r="BL164" s="27">
        <f t="shared" si="91"/>
        <v>1.0196930232558139</v>
      </c>
      <c r="BM164" s="27">
        <f t="shared" si="91"/>
        <v>1.0211609544468545</v>
      </c>
      <c r="BN164" s="27">
        <f t="shared" si="91"/>
        <v>1.0594495032326292</v>
      </c>
      <c r="BO164" s="27">
        <f t="shared" si="68"/>
        <v>1.0265308375751967</v>
      </c>
      <c r="BP164" s="27">
        <f t="shared" si="68"/>
        <v>1.3199060175259665</v>
      </c>
      <c r="BQ164" s="27">
        <f t="shared" si="68"/>
        <v>0.96968341944574932</v>
      </c>
      <c r="BR164" s="27">
        <f t="shared" si="68"/>
        <v>1.3859440076396625</v>
      </c>
      <c r="BS164" s="27">
        <f t="shared" si="68"/>
        <v>0.96155121951219513</v>
      </c>
      <c r="BT164" s="27">
        <f t="shared" si="68"/>
        <v>0.91453982985305493</v>
      </c>
      <c r="BU164" s="27">
        <f t="shared" si="90"/>
        <v>0.97014925373134331</v>
      </c>
      <c r="BW164" s="19">
        <v>416675.5</v>
      </c>
      <c r="BX164" s="19">
        <v>77098.2</v>
      </c>
      <c r="BY164" s="19">
        <v>15151.4</v>
      </c>
      <c r="BZ164" s="19">
        <v>66.599999999999994</v>
      </c>
      <c r="CA164" s="19">
        <v>426</v>
      </c>
      <c r="CB164" s="19">
        <v>56412.6</v>
      </c>
      <c r="CC164" s="19">
        <v>1597.3</v>
      </c>
      <c r="CD164" s="19">
        <v>37624</v>
      </c>
      <c r="CE164" s="19">
        <v>54169.7</v>
      </c>
      <c r="CF164" s="19">
        <v>5391</v>
      </c>
      <c r="CG164" s="19">
        <v>895.2</v>
      </c>
      <c r="CH164" s="19">
        <v>176.4</v>
      </c>
      <c r="CI164" s="19">
        <v>8505.7999999999993</v>
      </c>
      <c r="CK164" s="19">
        <f t="shared" si="72"/>
        <v>419913.91428571427</v>
      </c>
      <c r="CL164" s="19">
        <f t="shared" si="72"/>
        <v>78368.286274509795</v>
      </c>
      <c r="CM164" s="19">
        <f t="shared" si="72"/>
        <v>21663.655319148937</v>
      </c>
      <c r="CN164" s="19">
        <f t="shared" si="72"/>
        <v>397.70000000000005</v>
      </c>
      <c r="CO164" s="19">
        <f t="shared" si="95"/>
        <v>639.3744680851064</v>
      </c>
      <c r="CP164" s="19">
        <f t="shared" si="95"/>
        <v>56754.533333333333</v>
      </c>
      <c r="CQ164" s="19">
        <f t="shared" si="95"/>
        <v>1782</v>
      </c>
      <c r="CR164" s="19">
        <f t="shared" si="95"/>
        <v>38319.5</v>
      </c>
      <c r="CS164" s="19">
        <f t="shared" si="95"/>
        <v>58044.899999999994</v>
      </c>
      <c r="CT164" s="19">
        <f t="shared" si="95"/>
        <v>5743.75</v>
      </c>
      <c r="CU164" s="19">
        <f t="shared" si="95"/>
        <v>2719.3190476190475</v>
      </c>
      <c r="CV164" s="19">
        <f t="shared" si="95"/>
        <v>312.8</v>
      </c>
      <c r="CW164" s="19">
        <f t="shared" si="95"/>
        <v>9592.2999999999993</v>
      </c>
      <c r="CY164" s="19">
        <v>3840.3</v>
      </c>
      <c r="CZ164" s="19">
        <v>1474.2</v>
      </c>
      <c r="DA164" s="19">
        <v>6802</v>
      </c>
      <c r="DB164" s="19">
        <v>362.7</v>
      </c>
      <c r="DC164" s="19">
        <v>219.6</v>
      </c>
      <c r="DD164" s="19">
        <v>349.4</v>
      </c>
      <c r="DE164" s="19">
        <v>186.4</v>
      </c>
      <c r="DF164" s="19">
        <v>822</v>
      </c>
      <c r="DG164" s="19">
        <v>4309.5</v>
      </c>
      <c r="DH164" s="19">
        <v>389.4</v>
      </c>
      <c r="DI164" s="19">
        <v>1960.1</v>
      </c>
      <c r="DJ164" s="19">
        <v>136.4</v>
      </c>
      <c r="DK164" s="19">
        <v>1211.3</v>
      </c>
      <c r="DM164" s="19">
        <v>2435.9</v>
      </c>
      <c r="DN164" s="19">
        <v>1021.6</v>
      </c>
      <c r="DO164" s="19">
        <v>6183</v>
      </c>
      <c r="DP164" s="19">
        <v>299.5</v>
      </c>
      <c r="DQ164" s="19">
        <v>206.3</v>
      </c>
      <c r="DR164" s="19">
        <v>336.1</v>
      </c>
      <c r="DS164" s="19">
        <v>183</v>
      </c>
      <c r="DT164" s="19">
        <v>569</v>
      </c>
      <c r="DU164" s="19">
        <v>3440.9</v>
      </c>
      <c r="DV164" s="19">
        <v>316.10000000000002</v>
      </c>
      <c r="DW164" s="19">
        <v>1700.5</v>
      </c>
      <c r="DX164" s="19">
        <v>136.4</v>
      </c>
      <c r="DY164" s="19">
        <v>961.7</v>
      </c>
      <c r="EA164" s="19">
        <f t="shared" si="73"/>
        <v>3238.4142857142861</v>
      </c>
      <c r="EB164" s="19">
        <f t="shared" si="73"/>
        <v>1270.0862745098041</v>
      </c>
      <c r="EC164" s="19">
        <f t="shared" si="73"/>
        <v>6512.255319148936</v>
      </c>
      <c r="ED164" s="19">
        <f t="shared" si="73"/>
        <v>331.1</v>
      </c>
      <c r="EE164" s="19">
        <f t="shared" si="96"/>
        <v>213.37446808510637</v>
      </c>
      <c r="EF164" s="19">
        <f t="shared" si="96"/>
        <v>341.93333333333334</v>
      </c>
      <c r="EG164" s="19">
        <f t="shared" si="96"/>
        <v>184.7</v>
      </c>
      <c r="EH164" s="19">
        <f t="shared" si="96"/>
        <v>695.5</v>
      </c>
      <c r="EI164" s="19">
        <f t="shared" si="96"/>
        <v>3875.2</v>
      </c>
      <c r="EJ164" s="19">
        <f t="shared" si="96"/>
        <v>352.75</v>
      </c>
      <c r="EK164" s="19">
        <f t="shared" si="96"/>
        <v>1824.1190476190475</v>
      </c>
      <c r="EL164" s="19">
        <f t="shared" si="96"/>
        <v>136.4</v>
      </c>
      <c r="EM164" s="19">
        <f t="shared" si="96"/>
        <v>1086.5</v>
      </c>
      <c r="EO164" s="26">
        <v>30.05</v>
      </c>
      <c r="EQ164" s="19">
        <v>10</v>
      </c>
      <c r="ER164" s="19">
        <v>30</v>
      </c>
      <c r="ES164" s="19">
        <v>20</v>
      </c>
      <c r="ET164" s="19">
        <v>50</v>
      </c>
      <c r="EU164" s="19">
        <v>30</v>
      </c>
      <c r="EV164" s="19">
        <v>30</v>
      </c>
      <c r="EW164" s="19">
        <v>30</v>
      </c>
      <c r="EX164" s="19">
        <v>30</v>
      </c>
      <c r="EY164" s="19">
        <v>20</v>
      </c>
      <c r="EZ164" s="19">
        <v>30</v>
      </c>
      <c r="FA164" s="19">
        <v>20</v>
      </c>
      <c r="FB164" s="19">
        <v>30</v>
      </c>
      <c r="FC164" s="19">
        <v>20</v>
      </c>
      <c r="FE164" s="25">
        <v>2.1</v>
      </c>
      <c r="FF164" s="25">
        <v>2.2999999999999998</v>
      </c>
      <c r="FG164" s="25">
        <v>2.2000000000000002</v>
      </c>
      <c r="FH164" s="25">
        <v>2.8</v>
      </c>
      <c r="FI164" s="25">
        <v>2.2000000000000002</v>
      </c>
      <c r="FJ164" s="25">
        <v>3.2</v>
      </c>
      <c r="FK164" s="25">
        <v>2.5</v>
      </c>
      <c r="FL164" s="25">
        <v>2.8</v>
      </c>
      <c r="FM164" s="25">
        <v>2.2000000000000002</v>
      </c>
      <c r="FN164" s="25">
        <v>2.8</v>
      </c>
      <c r="FO164" s="25">
        <v>2.2000000000000002</v>
      </c>
      <c r="FP164" s="25">
        <v>3.5</v>
      </c>
      <c r="FQ164" s="25">
        <v>2.2000000000000002</v>
      </c>
      <c r="FR164" s="25"/>
      <c r="FS164" s="25">
        <v>2.8</v>
      </c>
      <c r="FT164" s="25">
        <v>2.8</v>
      </c>
      <c r="FU164" s="25">
        <v>2.5</v>
      </c>
      <c r="FV164" s="25">
        <v>2.8</v>
      </c>
      <c r="FW164" s="25">
        <v>2.5</v>
      </c>
      <c r="FX164" s="25">
        <v>2.5</v>
      </c>
      <c r="FY164" s="25">
        <v>2.5</v>
      </c>
      <c r="FZ164" s="25">
        <v>2.8</v>
      </c>
      <c r="GA164" s="25">
        <v>2.2000000000000002</v>
      </c>
      <c r="GB164" s="25">
        <v>2.8</v>
      </c>
      <c r="GC164" s="25">
        <v>2</v>
      </c>
      <c r="GD164" s="25">
        <v>2.8</v>
      </c>
      <c r="GE164" s="25">
        <v>2.2000000000000002</v>
      </c>
      <c r="GG164" s="28">
        <v>560706</v>
      </c>
      <c r="GH164" s="28">
        <v>386426.8</v>
      </c>
      <c r="GI164" s="28">
        <v>1904278.9</v>
      </c>
      <c r="GJ164" s="28">
        <v>136666</v>
      </c>
      <c r="GK164" s="28">
        <v>151055.4</v>
      </c>
      <c r="GL164" s="28">
        <v>125939.4</v>
      </c>
      <c r="GM164" s="28">
        <v>48865.4</v>
      </c>
      <c r="GN164" s="28">
        <v>448639.5</v>
      </c>
      <c r="GO164" s="28">
        <v>568018.30000000005</v>
      </c>
      <c r="GP164" s="28">
        <v>50075.9</v>
      </c>
      <c r="GQ164" s="28">
        <v>296729</v>
      </c>
      <c r="GR164" s="28">
        <v>3095.5</v>
      </c>
      <c r="GS164" s="28">
        <v>35263.800000000003</v>
      </c>
      <c r="GU164" s="26">
        <v>25.21</v>
      </c>
      <c r="GV164" s="26">
        <v>19.399999999999999</v>
      </c>
      <c r="GW164" s="26">
        <v>59.19</v>
      </c>
      <c r="GX164" s="26">
        <v>41.39</v>
      </c>
      <c r="GY164" s="26">
        <v>56.02</v>
      </c>
      <c r="GZ164" s="26">
        <v>54.81</v>
      </c>
      <c r="HA164" s="26">
        <v>25.58</v>
      </c>
      <c r="HB164" s="26">
        <v>34.549999999999997</v>
      </c>
      <c r="HC164" s="26">
        <v>17.55</v>
      </c>
      <c r="HD164" s="26">
        <v>8.66</v>
      </c>
      <c r="HE164" s="26">
        <v>12.39</v>
      </c>
      <c r="HF164" s="26">
        <v>9.02</v>
      </c>
      <c r="HG164" s="26">
        <v>2</v>
      </c>
      <c r="HI164" s="27">
        <f t="shared" si="74"/>
        <v>2.1120565213662772E-2</v>
      </c>
      <c r="HJ164" s="27">
        <f t="shared" si="74"/>
        <v>9.5629787365230281E-3</v>
      </c>
      <c r="HK164" s="27">
        <f t="shared" si="74"/>
        <v>1.4458759774948189E-2</v>
      </c>
      <c r="HL164" s="27">
        <f t="shared" si="74"/>
        <v>1.9449703869093882E-2</v>
      </c>
      <c r="HM164" s="27">
        <f t="shared" si="97"/>
        <v>2.4718702041771429E-2</v>
      </c>
      <c r="HN164" s="27">
        <f t="shared" si="97"/>
        <v>3.8098032755749425E-2</v>
      </c>
      <c r="HO164" s="27">
        <f t="shared" si="97"/>
        <v>3.2633068838912878E-2</v>
      </c>
      <c r="HP164" s="27">
        <f t="shared" si="97"/>
        <v>1.1978308850290878E-2</v>
      </c>
      <c r="HQ164" s="27">
        <f t="shared" si="97"/>
        <v>1.0206829027736E-2</v>
      </c>
      <c r="HR164" s="27">
        <f t="shared" si="97"/>
        <v>2.0115077576644179E-2</v>
      </c>
      <c r="HS164" s="27">
        <f t="shared" si="97"/>
        <v>9.3844611794295808E-3</v>
      </c>
      <c r="HT164" s="27">
        <f t="shared" si="97"/>
        <v>0.13907175201812785</v>
      </c>
      <c r="HU164" s="27">
        <f t="shared" si="97"/>
        <v>9.9255212102038054E-3</v>
      </c>
      <c r="HW164" s="27">
        <f t="shared" si="77"/>
        <v>4.5183225161588771E-2</v>
      </c>
      <c r="HX164" s="27">
        <f t="shared" si="78"/>
        <v>1.8069248322660263E-2</v>
      </c>
      <c r="HY164" s="27">
        <f t="shared" si="79"/>
        <v>2.4124440684501054E-2</v>
      </c>
      <c r="HZ164" s="27">
        <f t="shared" si="80"/>
        <v>2.842768717506762E-2</v>
      </c>
      <c r="IA164" s="27">
        <f t="shared" si="81"/>
        <v>3.6363682573649948E-2</v>
      </c>
      <c r="IB164" s="27">
        <f t="shared" si="82"/>
        <v>4.9013119140271635E-2</v>
      </c>
      <c r="IC164" s="27">
        <f t="shared" si="83"/>
        <v>4.2135818484804306E-2</v>
      </c>
      <c r="ID164" s="27">
        <f t="shared" si="84"/>
        <v>1.9863629566437363E-2</v>
      </c>
      <c r="IE164" s="27">
        <f t="shared" si="85"/>
        <v>1.4281395175608211E-2</v>
      </c>
      <c r="IF164" s="27">
        <f t="shared" si="86"/>
        <v>2.7114521120989051E-2</v>
      </c>
      <c r="IG164" s="27">
        <f t="shared" si="87"/>
        <v>1.1304521936740872E-2</v>
      </c>
      <c r="IH164" s="27"/>
      <c r="II164" s="27"/>
      <c r="IK164" s="27">
        <f t="shared" si="94"/>
        <v>2.8479224829507637E-3</v>
      </c>
      <c r="IL164" s="27">
        <f t="shared" si="94"/>
        <v>3.8550861162568047E-3</v>
      </c>
      <c r="IM164" s="27">
        <f t="shared" si="94"/>
        <v>1.4290551217992114E-2</v>
      </c>
      <c r="IN164" s="27">
        <f t="shared" si="93"/>
        <v>0.3306912566414914</v>
      </c>
      <c r="IO164" s="27">
        <f t="shared" si="93"/>
        <v>7.2196829902480344E-2</v>
      </c>
      <c r="IP164" s="27">
        <f t="shared" si="93"/>
        <v>4.4611377631964813E-3</v>
      </c>
      <c r="IQ164" s="27">
        <f t="shared" si="93"/>
        <v>2.9241503693713724E-2</v>
      </c>
      <c r="IR164" s="27">
        <f t="shared" si="66"/>
        <v>5.529272251601134E-3</v>
      </c>
      <c r="IS164" s="27">
        <f t="shared" si="66"/>
        <v>5.925461192060613E-3</v>
      </c>
      <c r="IT164" s="27">
        <f t="shared" si="66"/>
        <v>1.5254152776560842E-2</v>
      </c>
      <c r="IU164" s="27">
        <f t="shared" si="66"/>
        <v>9.7125887006679373E-2</v>
      </c>
      <c r="IV164" s="27">
        <f t="shared" si="66"/>
        <v>0.12654308777719206</v>
      </c>
      <c r="IW164" s="27">
        <f t="shared" si="66"/>
        <v>1.5671437090144812E-2</v>
      </c>
    </row>
    <row r="165" spans="1:257">
      <c r="A165" s="21">
        <v>163</v>
      </c>
      <c r="B165" s="19" t="s">
        <v>173</v>
      </c>
      <c r="C165" s="19">
        <v>9</v>
      </c>
      <c r="D165" s="19">
        <v>2</v>
      </c>
      <c r="E165" s="19">
        <v>12</v>
      </c>
      <c r="G165" s="23">
        <v>41219</v>
      </c>
      <c r="H165" s="24">
        <v>0.15650462962962963</v>
      </c>
      <c r="J165" s="25">
        <v>32.488</v>
      </c>
      <c r="K165" s="25">
        <v>-35.075000000000003</v>
      </c>
      <c r="L165" s="25">
        <v>10.503</v>
      </c>
      <c r="M165" s="26"/>
      <c r="O165" s="26">
        <v>43.000734000000001</v>
      </c>
      <c r="P165" s="26">
        <v>8.5668116399999992</v>
      </c>
      <c r="Q165" s="26">
        <v>0.82923952999999984</v>
      </c>
      <c r="R165" s="26">
        <v>7.3078000000000006E-3</v>
      </c>
      <c r="S165" s="26">
        <v>0.20889761999999998</v>
      </c>
      <c r="T165" s="26">
        <v>33.425843</v>
      </c>
      <c r="U165" s="26">
        <v>1.0355664599999999</v>
      </c>
      <c r="V165" s="26">
        <v>6.4092135499999996</v>
      </c>
      <c r="W165" s="26">
        <v>2.2415183999999999</v>
      </c>
      <c r="X165" s="26">
        <v>1.7119218999999999</v>
      </c>
      <c r="Y165" s="26">
        <v>4.216135E-2</v>
      </c>
      <c r="Z165" s="26">
        <v>0.55199999999999994</v>
      </c>
      <c r="AA165" s="26">
        <v>0.47600000000000003</v>
      </c>
      <c r="AB165" s="26">
        <f t="shared" si="88"/>
        <v>98.507215250000002</v>
      </c>
      <c r="AC165" s="26">
        <f t="shared" si="89"/>
        <v>0.23243191005558358</v>
      </c>
      <c r="AD165" s="26">
        <f t="shared" si="75"/>
        <v>0.10740517640156601</v>
      </c>
      <c r="AE165" s="26">
        <f t="shared" si="76"/>
        <v>98.16737816354285</v>
      </c>
      <c r="AG165" s="25">
        <v>74.811000000000007</v>
      </c>
      <c r="AH165" s="25">
        <v>19.538</v>
      </c>
      <c r="AI165" s="25">
        <v>0.79649999999999999</v>
      </c>
      <c r="AJ165" s="25">
        <v>1.15E-2</v>
      </c>
      <c r="AK165" s="25">
        <v>0.24859999999999999</v>
      </c>
      <c r="AL165" s="25">
        <v>44.735999999999997</v>
      </c>
      <c r="AM165" s="25">
        <v>3.0533999999999999</v>
      </c>
      <c r="AN165" s="25">
        <v>8.48</v>
      </c>
      <c r="AO165" s="25">
        <v>9.4139999999999997</v>
      </c>
      <c r="AP165" s="25">
        <v>10.589</v>
      </c>
      <c r="AQ165" s="25">
        <v>0.28949999999999998</v>
      </c>
      <c r="AR165" s="25">
        <v>6.7015000000000002</v>
      </c>
      <c r="AS165" s="25">
        <v>24.5349</v>
      </c>
      <c r="AU165" s="26">
        <v>40.344900000000003</v>
      </c>
      <c r="AV165" s="26">
        <v>7.1607000000000003</v>
      </c>
      <c r="AW165" s="26">
        <v>0.78649999999999998</v>
      </c>
      <c r="AX165" s="26">
        <v>7.0000000000000001E-3</v>
      </c>
      <c r="AY165" s="26">
        <v>0.2049</v>
      </c>
      <c r="AZ165" s="26">
        <v>31.543399999999998</v>
      </c>
      <c r="BA165" s="26">
        <v>1.0085</v>
      </c>
      <c r="BB165" s="26">
        <v>4.8582000000000001</v>
      </c>
      <c r="BC165" s="26">
        <v>2.3117000000000001</v>
      </c>
      <c r="BD165" s="26">
        <v>1.2357</v>
      </c>
      <c r="BE165" s="26">
        <v>4.3200000000000002E-2</v>
      </c>
      <c r="BF165" s="26">
        <v>0.60450000000000004</v>
      </c>
      <c r="BG165" s="26">
        <v>0.49070000000000003</v>
      </c>
      <c r="BI165" s="27">
        <f t="shared" si="92"/>
        <v>1.065828245949302</v>
      </c>
      <c r="BJ165" s="27">
        <f t="shared" si="92"/>
        <v>1.1963651095563281</v>
      </c>
      <c r="BK165" s="27">
        <f t="shared" si="92"/>
        <v>1.0543414240305147</v>
      </c>
      <c r="BL165" s="27">
        <f t="shared" si="91"/>
        <v>1.0439714285714286</v>
      </c>
      <c r="BM165" s="27">
        <f t="shared" si="91"/>
        <v>1.019510102489019</v>
      </c>
      <c r="BN165" s="27">
        <f t="shared" si="91"/>
        <v>1.0596778723916891</v>
      </c>
      <c r="BO165" s="27">
        <f t="shared" si="68"/>
        <v>1.026838334159643</v>
      </c>
      <c r="BP165" s="27">
        <f t="shared" si="68"/>
        <v>1.3192568338067596</v>
      </c>
      <c r="BQ165" s="27">
        <f t="shared" si="68"/>
        <v>0.96964069732231684</v>
      </c>
      <c r="BR165" s="27">
        <f t="shared" si="68"/>
        <v>1.3853863397264707</v>
      </c>
      <c r="BS165" s="27">
        <f t="shared" si="68"/>
        <v>0.9759571759259259</v>
      </c>
      <c r="BT165" s="27">
        <f t="shared" si="68"/>
        <v>0.91315136476426784</v>
      </c>
      <c r="BU165" s="27">
        <f t="shared" si="90"/>
        <v>0.9700427960057062</v>
      </c>
      <c r="BW165" s="19">
        <v>419470.9</v>
      </c>
      <c r="BX165" s="19">
        <v>75500.800000000003</v>
      </c>
      <c r="BY165" s="19">
        <v>15168</v>
      </c>
      <c r="BZ165" s="19">
        <v>30</v>
      </c>
      <c r="CA165" s="19">
        <v>379.4</v>
      </c>
      <c r="CB165" s="19">
        <v>56339.4</v>
      </c>
      <c r="CC165" s="19">
        <v>1490.8</v>
      </c>
      <c r="CD165" s="19">
        <v>38043.300000000003</v>
      </c>
      <c r="CE165" s="19">
        <v>53474.2</v>
      </c>
      <c r="CF165" s="19">
        <v>5301.2</v>
      </c>
      <c r="CG165" s="19">
        <v>858.6</v>
      </c>
      <c r="CH165" s="19">
        <v>206.3</v>
      </c>
      <c r="CI165" s="19">
        <v>8652.2999999999993</v>
      </c>
      <c r="CK165" s="19">
        <f t="shared" si="72"/>
        <v>422546.7</v>
      </c>
      <c r="CL165" s="19">
        <f t="shared" si="72"/>
        <v>76771.358823529416</v>
      </c>
      <c r="CM165" s="19">
        <f t="shared" si="72"/>
        <v>21574.59574468085</v>
      </c>
      <c r="CN165" s="19">
        <f t="shared" si="72"/>
        <v>356.1</v>
      </c>
      <c r="CO165" s="19">
        <f t="shared" si="95"/>
        <v>616.54893617021276</v>
      </c>
      <c r="CP165" s="19">
        <f t="shared" si="95"/>
        <v>56689.777192982459</v>
      </c>
      <c r="CQ165" s="19">
        <f t="shared" si="95"/>
        <v>1713.75</v>
      </c>
      <c r="CR165" s="19">
        <f t="shared" si="95"/>
        <v>38763.75</v>
      </c>
      <c r="CS165" s="19">
        <f t="shared" si="95"/>
        <v>57281.2</v>
      </c>
      <c r="CT165" s="19">
        <f t="shared" si="95"/>
        <v>5632.3499999999995</v>
      </c>
      <c r="CU165" s="19">
        <f t="shared" si="95"/>
        <v>2547.2333333333331</v>
      </c>
      <c r="CV165" s="19">
        <f t="shared" si="95"/>
        <v>331.64444444444445</v>
      </c>
      <c r="CW165" s="19">
        <f t="shared" si="95"/>
        <v>9710.5499999999993</v>
      </c>
      <c r="CY165" s="19">
        <v>3620.6</v>
      </c>
      <c r="CZ165" s="19">
        <v>1494.2</v>
      </c>
      <c r="DA165" s="19">
        <v>6782</v>
      </c>
      <c r="DB165" s="19">
        <v>376</v>
      </c>
      <c r="DC165" s="19">
        <v>249.6</v>
      </c>
      <c r="DD165" s="19">
        <v>402.7</v>
      </c>
      <c r="DE165" s="19">
        <v>262.89999999999998</v>
      </c>
      <c r="DF165" s="19">
        <v>818.6</v>
      </c>
      <c r="DG165" s="19">
        <v>4059.9</v>
      </c>
      <c r="DH165" s="19">
        <v>389.4</v>
      </c>
      <c r="DI165" s="19">
        <v>1767.1</v>
      </c>
      <c r="DJ165" s="19">
        <v>136.4</v>
      </c>
      <c r="DK165" s="19">
        <v>1171.4000000000001</v>
      </c>
      <c r="DM165" s="19">
        <v>2349.4</v>
      </c>
      <c r="DN165" s="19">
        <v>998.3</v>
      </c>
      <c r="DO165" s="19">
        <v>5980</v>
      </c>
      <c r="DP165" s="19">
        <v>276.2</v>
      </c>
      <c r="DQ165" s="19">
        <v>223</v>
      </c>
      <c r="DR165" s="19">
        <v>309.5</v>
      </c>
      <c r="DS165" s="19">
        <v>183</v>
      </c>
      <c r="DT165" s="19">
        <v>622.29999999999995</v>
      </c>
      <c r="DU165" s="19">
        <v>3554.1</v>
      </c>
      <c r="DV165" s="19">
        <v>272.89999999999998</v>
      </c>
      <c r="DW165" s="19">
        <v>1617.3</v>
      </c>
      <c r="DX165" s="19">
        <v>116.5</v>
      </c>
      <c r="DY165" s="19">
        <v>945.1</v>
      </c>
      <c r="EA165" s="19">
        <f t="shared" si="73"/>
        <v>3075.8</v>
      </c>
      <c r="EB165" s="19">
        <f t="shared" si="73"/>
        <v>1270.5588235294117</v>
      </c>
      <c r="EC165" s="19">
        <f t="shared" si="73"/>
        <v>6406.5957446808507</v>
      </c>
      <c r="ED165" s="19">
        <f t="shared" si="73"/>
        <v>326.10000000000002</v>
      </c>
      <c r="EE165" s="19">
        <f t="shared" si="96"/>
        <v>237.14893617021275</v>
      </c>
      <c r="EF165" s="19">
        <f t="shared" si="96"/>
        <v>350.37719298245611</v>
      </c>
      <c r="EG165" s="19">
        <f t="shared" si="96"/>
        <v>222.95</v>
      </c>
      <c r="EH165" s="19">
        <f t="shared" si="96"/>
        <v>720.45</v>
      </c>
      <c r="EI165" s="19">
        <f t="shared" si="96"/>
        <v>3807</v>
      </c>
      <c r="EJ165" s="19">
        <f t="shared" si="96"/>
        <v>331.15</v>
      </c>
      <c r="EK165" s="19">
        <f t="shared" si="96"/>
        <v>1688.6333333333332</v>
      </c>
      <c r="EL165" s="19">
        <f t="shared" si="96"/>
        <v>125.34444444444445</v>
      </c>
      <c r="EM165" s="19">
        <f t="shared" si="96"/>
        <v>1058.25</v>
      </c>
      <c r="EO165" s="26">
        <v>30.05</v>
      </c>
      <c r="EQ165" s="19">
        <v>10</v>
      </c>
      <c r="ER165" s="19">
        <v>30</v>
      </c>
      <c r="ES165" s="19">
        <v>20</v>
      </c>
      <c r="ET165" s="19">
        <v>50</v>
      </c>
      <c r="EU165" s="19">
        <v>30</v>
      </c>
      <c r="EV165" s="19">
        <v>30</v>
      </c>
      <c r="EW165" s="19">
        <v>30</v>
      </c>
      <c r="EX165" s="19">
        <v>30</v>
      </c>
      <c r="EY165" s="19">
        <v>20</v>
      </c>
      <c r="EZ165" s="19">
        <v>30</v>
      </c>
      <c r="FA165" s="19">
        <v>20</v>
      </c>
      <c r="FB165" s="19">
        <v>30</v>
      </c>
      <c r="FC165" s="19">
        <v>20</v>
      </c>
      <c r="FE165" s="25">
        <v>2.1</v>
      </c>
      <c r="FF165" s="25">
        <v>2.2999999999999998</v>
      </c>
      <c r="FG165" s="25">
        <v>2.2000000000000002</v>
      </c>
      <c r="FH165" s="25">
        <v>2.8</v>
      </c>
      <c r="FI165" s="25">
        <v>2.2000000000000002</v>
      </c>
      <c r="FJ165" s="25">
        <v>3.2</v>
      </c>
      <c r="FK165" s="25">
        <v>2.5</v>
      </c>
      <c r="FL165" s="25">
        <v>2.8</v>
      </c>
      <c r="FM165" s="25">
        <v>2.2000000000000002</v>
      </c>
      <c r="FN165" s="25">
        <v>2.8</v>
      </c>
      <c r="FO165" s="25">
        <v>2.2000000000000002</v>
      </c>
      <c r="FP165" s="25">
        <v>3.5</v>
      </c>
      <c r="FQ165" s="25">
        <v>2.2000000000000002</v>
      </c>
      <c r="FR165" s="25"/>
      <c r="FS165" s="25">
        <v>2.8</v>
      </c>
      <c r="FT165" s="25">
        <v>2.8</v>
      </c>
      <c r="FU165" s="25">
        <v>2.5</v>
      </c>
      <c r="FV165" s="25">
        <v>2.8</v>
      </c>
      <c r="FW165" s="25">
        <v>2.5</v>
      </c>
      <c r="FX165" s="25">
        <v>2.5</v>
      </c>
      <c r="FY165" s="25">
        <v>2.5</v>
      </c>
      <c r="FZ165" s="25">
        <v>2.8</v>
      </c>
      <c r="GA165" s="25">
        <v>2.2000000000000002</v>
      </c>
      <c r="GB165" s="25">
        <v>2.8</v>
      </c>
      <c r="GC165" s="25">
        <v>2</v>
      </c>
      <c r="GD165" s="25">
        <v>2.8</v>
      </c>
      <c r="GE165" s="25">
        <v>2.2000000000000002</v>
      </c>
      <c r="GG165" s="28">
        <v>560706</v>
      </c>
      <c r="GH165" s="28">
        <v>386426.8</v>
      </c>
      <c r="GI165" s="28">
        <v>1904278.9</v>
      </c>
      <c r="GJ165" s="28">
        <v>136666</v>
      </c>
      <c r="GK165" s="28">
        <v>151055.4</v>
      </c>
      <c r="GL165" s="28">
        <v>125939.4</v>
      </c>
      <c r="GM165" s="28">
        <v>48865.4</v>
      </c>
      <c r="GN165" s="28">
        <v>448639.5</v>
      </c>
      <c r="GO165" s="28">
        <v>568018.30000000005</v>
      </c>
      <c r="GP165" s="28">
        <v>50075.9</v>
      </c>
      <c r="GQ165" s="28">
        <v>296729</v>
      </c>
      <c r="GR165" s="28">
        <v>3095.5</v>
      </c>
      <c r="GS165" s="28">
        <v>35263.800000000003</v>
      </c>
      <c r="GU165" s="26">
        <v>25.21</v>
      </c>
      <c r="GV165" s="26">
        <v>19.399999999999999</v>
      </c>
      <c r="GW165" s="26">
        <v>59.19</v>
      </c>
      <c r="GX165" s="26">
        <v>41.39</v>
      </c>
      <c r="GY165" s="26">
        <v>56.02</v>
      </c>
      <c r="GZ165" s="26">
        <v>54.81</v>
      </c>
      <c r="HA165" s="26">
        <v>25.58</v>
      </c>
      <c r="HB165" s="26">
        <v>34.549999999999997</v>
      </c>
      <c r="HC165" s="26">
        <v>17.55</v>
      </c>
      <c r="HD165" s="26">
        <v>8.66</v>
      </c>
      <c r="HE165" s="26">
        <v>12.39</v>
      </c>
      <c r="HF165" s="26">
        <v>9.02</v>
      </c>
      <c r="HG165" s="26">
        <v>2</v>
      </c>
      <c r="HI165" s="27">
        <f t="shared" si="74"/>
        <v>2.0569224981169545E-2</v>
      </c>
      <c r="HJ165" s="27">
        <f t="shared" si="74"/>
        <v>9.5664103414857433E-3</v>
      </c>
      <c r="HK165" s="27">
        <f t="shared" si="74"/>
        <v>1.4355282105079218E-2</v>
      </c>
      <c r="HL165" s="27">
        <f t="shared" si="74"/>
        <v>1.9761866794048059E-2</v>
      </c>
      <c r="HM165" s="27">
        <f t="shared" si="97"/>
        <v>2.6017308119709495E-2</v>
      </c>
      <c r="HN165" s="27">
        <f t="shared" si="97"/>
        <v>3.8573882160179797E-2</v>
      </c>
      <c r="HO165" s="27">
        <f t="shared" si="97"/>
        <v>3.5863963250645309E-2</v>
      </c>
      <c r="HP165" s="27">
        <f t="shared" si="97"/>
        <v>1.2185271388280296E-2</v>
      </c>
      <c r="HQ165" s="27">
        <f t="shared" si="97"/>
        <v>1.0116169168429444E-2</v>
      </c>
      <c r="HR165" s="27">
        <f t="shared" si="97"/>
        <v>1.9481652673515547E-2</v>
      </c>
      <c r="HS165" s="27">
        <f t="shared" si="97"/>
        <v>9.1644998946871538E-3</v>
      </c>
      <c r="HT165" s="27">
        <f t="shared" si="97"/>
        <v>0.13311421446448932</v>
      </c>
      <c r="HU165" s="27">
        <f t="shared" si="97"/>
        <v>9.7945601082301322E-3</v>
      </c>
      <c r="HW165" s="27">
        <f t="shared" si="77"/>
        <v>4.400374300221601E-2</v>
      </c>
      <c r="HX165" s="27">
        <f t="shared" si="78"/>
        <v>1.8075732340237311E-2</v>
      </c>
      <c r="HY165" s="27">
        <f t="shared" si="79"/>
        <v>2.3951788192324679E-2</v>
      </c>
      <c r="HZ165" s="27">
        <f t="shared" si="80"/>
        <v>2.8883944506180644E-2</v>
      </c>
      <c r="IA165" s="27">
        <f t="shared" si="81"/>
        <v>3.8274061974904641E-2</v>
      </c>
      <c r="IB165" s="27">
        <f t="shared" si="82"/>
        <v>4.9625299399071308E-2</v>
      </c>
      <c r="IC165" s="27">
        <f t="shared" si="83"/>
        <v>4.6307549349233222E-2</v>
      </c>
      <c r="ID165" s="27">
        <f t="shared" si="84"/>
        <v>2.0206835543185215E-2</v>
      </c>
      <c r="IE165" s="27">
        <f t="shared" si="85"/>
        <v>1.4154543900466478E-2</v>
      </c>
      <c r="IF165" s="27">
        <f t="shared" si="86"/>
        <v>2.6260683354318751E-2</v>
      </c>
      <c r="IG165" s="27">
        <f t="shared" si="87"/>
        <v>1.1039556573140144E-2</v>
      </c>
      <c r="IH165" s="27"/>
      <c r="II165" s="27"/>
      <c r="IK165" s="27">
        <f t="shared" si="94"/>
        <v>2.8371886456301241E-3</v>
      </c>
      <c r="IL165" s="27">
        <f t="shared" si="94"/>
        <v>3.8969922960818281E-3</v>
      </c>
      <c r="IM165" s="27">
        <f t="shared" si="94"/>
        <v>1.4225500190505447E-2</v>
      </c>
      <c r="IN165" s="27">
        <f t="shared" si="93"/>
        <v>0.71027636345242506</v>
      </c>
      <c r="IO165" s="27">
        <f t="shared" si="93"/>
        <v>8.1109534221877971E-2</v>
      </c>
      <c r="IP165" s="27">
        <f t="shared" si="93"/>
        <v>4.4647306433016959E-3</v>
      </c>
      <c r="IQ165" s="27">
        <f t="shared" si="93"/>
        <v>3.1090587352934414E-2</v>
      </c>
      <c r="IR165" s="27">
        <f t="shared" si="66"/>
        <v>5.5011137343881173E-3</v>
      </c>
      <c r="IS165" s="27">
        <f t="shared" si="66"/>
        <v>5.9620708445750981E-3</v>
      </c>
      <c r="IT165" s="27">
        <f t="shared" ref="IT165:IW190" si="98">SQRT((CT165/EZ165+EJ165/EZ165)/($EO165/1000))/CF165</f>
        <v>1.5342409032642406E-2</v>
      </c>
      <c r="IU165" s="27">
        <f t="shared" si="98"/>
        <v>9.7778421184497061E-2</v>
      </c>
      <c r="IV165" s="27">
        <f t="shared" si="98"/>
        <v>0.10913667717838219</v>
      </c>
      <c r="IW165" s="27">
        <f t="shared" si="98"/>
        <v>1.5470874044882288E-2</v>
      </c>
    </row>
    <row r="166" spans="1:257">
      <c r="A166" s="21">
        <v>164</v>
      </c>
      <c r="B166" s="19" t="s">
        <v>173</v>
      </c>
      <c r="C166" s="19">
        <v>1</v>
      </c>
      <c r="D166" s="19">
        <v>1</v>
      </c>
      <c r="E166" s="19">
        <v>1</v>
      </c>
      <c r="G166" s="23">
        <v>41219</v>
      </c>
      <c r="H166" s="24">
        <v>0.1595486111111111</v>
      </c>
      <c r="J166" s="25">
        <v>18.972000000000001</v>
      </c>
      <c r="K166" s="25">
        <v>-31.835999999999999</v>
      </c>
      <c r="L166" s="25">
        <v>10.548</v>
      </c>
      <c r="M166" s="26"/>
      <c r="O166" s="26">
        <v>43.822240559999997</v>
      </c>
      <c r="P166" s="26">
        <v>8.1813617999999995</v>
      </c>
      <c r="Q166" s="26">
        <v>0.90599006999999998</v>
      </c>
      <c r="R166" s="26">
        <v>2.3384960000000003E-2</v>
      </c>
      <c r="S166" s="26">
        <v>0.21478205999999997</v>
      </c>
      <c r="T166" s="26">
        <v>32.262847000000001</v>
      </c>
      <c r="U166" s="26">
        <v>1.0691384399999999</v>
      </c>
      <c r="V166" s="26">
        <v>7.2101579599999992</v>
      </c>
      <c r="W166" s="26">
        <v>2.3338655999999998</v>
      </c>
      <c r="X166" s="26">
        <v>1.49759467</v>
      </c>
      <c r="Y166" s="26">
        <v>4.4570569999999997E-2</v>
      </c>
      <c r="Z166" s="26">
        <v>0.53900000000000003</v>
      </c>
      <c r="AA166" s="26">
        <v>0.42300000000000004</v>
      </c>
      <c r="AB166" s="26">
        <f t="shared" si="88"/>
        <v>98.527933689999998</v>
      </c>
      <c r="AC166" s="26">
        <f t="shared" si="89"/>
        <v>0.2269579701448543</v>
      </c>
      <c r="AD166" s="26">
        <f t="shared" si="75"/>
        <v>9.5446196676181566E-2</v>
      </c>
      <c r="AE166" s="26">
        <f t="shared" si="76"/>
        <v>98.205529523178967</v>
      </c>
      <c r="AG166" s="25">
        <v>76.352999999999994</v>
      </c>
      <c r="AH166" s="25">
        <v>18.673999999999999</v>
      </c>
      <c r="AI166" s="25">
        <v>0.86880000000000002</v>
      </c>
      <c r="AJ166" s="25">
        <v>3.6499999999999998E-2</v>
      </c>
      <c r="AK166" s="25">
        <v>0.25509999999999999</v>
      </c>
      <c r="AL166" s="25">
        <v>43.101999999999997</v>
      </c>
      <c r="AM166" s="25">
        <v>3.1465000000000001</v>
      </c>
      <c r="AN166" s="25">
        <v>9.6120000000000001</v>
      </c>
      <c r="AO166" s="25">
        <v>9.782</v>
      </c>
      <c r="AP166" s="25">
        <v>9.3390000000000004</v>
      </c>
      <c r="AQ166" s="25">
        <v>0.31130000000000002</v>
      </c>
      <c r="AR166" s="25">
        <v>6.4745999999999997</v>
      </c>
      <c r="AS166" s="25">
        <v>21.744700000000002</v>
      </c>
      <c r="AU166" s="26">
        <v>41.176499999999997</v>
      </c>
      <c r="AV166" s="26">
        <v>6.8440000000000003</v>
      </c>
      <c r="AW166" s="26">
        <v>0.8579</v>
      </c>
      <c r="AX166" s="26">
        <v>2.2100000000000002E-2</v>
      </c>
      <c r="AY166" s="26">
        <v>0.2102</v>
      </c>
      <c r="AZ166" s="26">
        <v>30.391200000000001</v>
      </c>
      <c r="BA166" s="26">
        <v>1.0392999999999999</v>
      </c>
      <c r="BB166" s="26">
        <v>5.5067000000000004</v>
      </c>
      <c r="BC166" s="26">
        <v>2.4020999999999999</v>
      </c>
      <c r="BD166" s="26">
        <v>1.0899000000000001</v>
      </c>
      <c r="BE166" s="26">
        <v>4.65E-2</v>
      </c>
      <c r="BF166" s="26">
        <v>0.58399999999999996</v>
      </c>
      <c r="BG166" s="26">
        <v>0.43490000000000001</v>
      </c>
      <c r="BI166" s="27">
        <f t="shared" si="92"/>
        <v>1.0642536534188189</v>
      </c>
      <c r="BJ166" s="27">
        <f t="shared" si="92"/>
        <v>1.195406458211572</v>
      </c>
      <c r="BK166" s="27">
        <f t="shared" si="92"/>
        <v>1.0560555659167734</v>
      </c>
      <c r="BL166" s="27">
        <f t="shared" si="91"/>
        <v>1.0581429864253393</v>
      </c>
      <c r="BM166" s="27">
        <f t="shared" si="91"/>
        <v>1.0217985727878209</v>
      </c>
      <c r="BN166" s="27">
        <f t="shared" si="91"/>
        <v>1.0615851628102873</v>
      </c>
      <c r="BO166" s="27">
        <f t="shared" si="68"/>
        <v>1.028710131819494</v>
      </c>
      <c r="BP166" s="27">
        <f t="shared" si="68"/>
        <v>1.3093427933244954</v>
      </c>
      <c r="BQ166" s="27">
        <f t="shared" si="68"/>
        <v>0.97159385537654541</v>
      </c>
      <c r="BR166" s="27">
        <f t="shared" si="68"/>
        <v>1.3740661253325992</v>
      </c>
      <c r="BS166" s="27">
        <f t="shared" si="68"/>
        <v>0.95850688172043008</v>
      </c>
      <c r="BT166" s="27">
        <f t="shared" si="68"/>
        <v>0.92294520547945214</v>
      </c>
      <c r="BU166" s="27">
        <f t="shared" si="90"/>
        <v>0.97263738790526566</v>
      </c>
      <c r="BW166" s="19">
        <v>428119.8</v>
      </c>
      <c r="BX166" s="19">
        <v>72159.7</v>
      </c>
      <c r="BY166" s="19">
        <v>16542.400000000001</v>
      </c>
      <c r="BZ166" s="19">
        <v>66.599999999999994</v>
      </c>
      <c r="CA166" s="19">
        <v>389.4</v>
      </c>
      <c r="CB166" s="19">
        <v>54282.9</v>
      </c>
      <c r="CC166" s="19">
        <v>1537.4</v>
      </c>
      <c r="CD166" s="19">
        <v>43124.800000000003</v>
      </c>
      <c r="CE166" s="19">
        <v>55564.1</v>
      </c>
      <c r="CF166" s="19">
        <v>4675.5</v>
      </c>
      <c r="CG166" s="19">
        <v>925.1</v>
      </c>
      <c r="CH166" s="19">
        <v>199.7</v>
      </c>
      <c r="CI166" s="19">
        <v>7667.2</v>
      </c>
      <c r="CK166" s="19">
        <f t="shared" si="72"/>
        <v>431284.02857142856</v>
      </c>
      <c r="CL166" s="19">
        <f t="shared" si="72"/>
        <v>73408.586274509798</v>
      </c>
      <c r="CM166" s="19">
        <f t="shared" si="72"/>
        <v>22911.382978723406</v>
      </c>
      <c r="CN166" s="19">
        <f t="shared" si="72"/>
        <v>387.75</v>
      </c>
      <c r="CO166" s="19">
        <f t="shared" si="95"/>
        <v>609.20638297872335</v>
      </c>
      <c r="CP166" s="19">
        <f t="shared" si="95"/>
        <v>54633.605263157893</v>
      </c>
      <c r="CQ166" s="19">
        <f t="shared" si="95"/>
        <v>1743.7</v>
      </c>
      <c r="CR166" s="19">
        <f t="shared" si="95"/>
        <v>43810.350000000006</v>
      </c>
      <c r="CS166" s="19">
        <f t="shared" si="95"/>
        <v>59435.95</v>
      </c>
      <c r="CT166" s="19">
        <f t="shared" si="95"/>
        <v>5021.6000000000004</v>
      </c>
      <c r="CU166" s="19">
        <f t="shared" si="95"/>
        <v>2718.6</v>
      </c>
      <c r="CV166" s="19">
        <f t="shared" si="95"/>
        <v>342.05555555555554</v>
      </c>
      <c r="CW166" s="19">
        <f t="shared" si="95"/>
        <v>8728.7999999999993</v>
      </c>
      <c r="CY166" s="19">
        <v>3740.4</v>
      </c>
      <c r="CZ166" s="19">
        <v>1487.5</v>
      </c>
      <c r="DA166" s="19">
        <v>6728.8</v>
      </c>
      <c r="DB166" s="19">
        <v>329.5</v>
      </c>
      <c r="DC166" s="19">
        <v>246.3</v>
      </c>
      <c r="DD166" s="19">
        <v>369.4</v>
      </c>
      <c r="DE166" s="19">
        <v>216.3</v>
      </c>
      <c r="DF166" s="19">
        <v>762.1</v>
      </c>
      <c r="DG166" s="19">
        <v>3906.8</v>
      </c>
      <c r="DH166" s="19">
        <v>382.7</v>
      </c>
      <c r="DI166" s="19">
        <v>1906.8</v>
      </c>
      <c r="DJ166" s="19">
        <v>149.80000000000001</v>
      </c>
      <c r="DK166" s="19">
        <v>1144.8</v>
      </c>
      <c r="DM166" s="19">
        <v>2396</v>
      </c>
      <c r="DN166" s="19">
        <v>958.4</v>
      </c>
      <c r="DO166" s="19">
        <v>5960.1</v>
      </c>
      <c r="DP166" s="19">
        <v>312.8</v>
      </c>
      <c r="DQ166" s="19">
        <v>189.7</v>
      </c>
      <c r="DR166" s="19">
        <v>336.1</v>
      </c>
      <c r="DS166" s="19">
        <v>196.3</v>
      </c>
      <c r="DT166" s="19">
        <v>609</v>
      </c>
      <c r="DU166" s="19">
        <v>3836.9</v>
      </c>
      <c r="DV166" s="19">
        <v>309.5</v>
      </c>
      <c r="DW166" s="19">
        <v>1690.5</v>
      </c>
      <c r="DX166" s="19">
        <v>136.4</v>
      </c>
      <c r="DY166" s="19">
        <v>978.4</v>
      </c>
      <c r="EA166" s="19">
        <f t="shared" si="73"/>
        <v>3164.2285714285713</v>
      </c>
      <c r="EB166" s="19">
        <f t="shared" si="73"/>
        <v>1248.886274509804</v>
      </c>
      <c r="EC166" s="19">
        <f t="shared" si="73"/>
        <v>6368.9829787234048</v>
      </c>
      <c r="ED166" s="19">
        <f t="shared" si="73"/>
        <v>321.14999999999998</v>
      </c>
      <c r="EE166" s="19">
        <f t="shared" si="96"/>
        <v>219.80638297872341</v>
      </c>
      <c r="EF166" s="19">
        <f t="shared" si="96"/>
        <v>350.70526315789476</v>
      </c>
      <c r="EG166" s="19">
        <f t="shared" si="96"/>
        <v>206.3</v>
      </c>
      <c r="EH166" s="19">
        <f t="shared" si="96"/>
        <v>685.55</v>
      </c>
      <c r="EI166" s="19">
        <f t="shared" si="96"/>
        <v>3871.8500000000004</v>
      </c>
      <c r="EJ166" s="19">
        <f t="shared" si="96"/>
        <v>346.1</v>
      </c>
      <c r="EK166" s="19">
        <f t="shared" si="96"/>
        <v>1793.5</v>
      </c>
      <c r="EL166" s="19">
        <f t="shared" si="96"/>
        <v>142.35555555555555</v>
      </c>
      <c r="EM166" s="19">
        <f t="shared" si="96"/>
        <v>1061.5999999999999</v>
      </c>
      <c r="EO166" s="26">
        <v>30.05</v>
      </c>
      <c r="EQ166" s="19">
        <v>10</v>
      </c>
      <c r="ER166" s="19">
        <v>30</v>
      </c>
      <c r="ES166" s="19">
        <v>20</v>
      </c>
      <c r="ET166" s="19">
        <v>50</v>
      </c>
      <c r="EU166" s="19">
        <v>30</v>
      </c>
      <c r="EV166" s="19">
        <v>30</v>
      </c>
      <c r="EW166" s="19">
        <v>30</v>
      </c>
      <c r="EX166" s="19">
        <v>30</v>
      </c>
      <c r="EY166" s="19">
        <v>20</v>
      </c>
      <c r="EZ166" s="19">
        <v>30</v>
      </c>
      <c r="FA166" s="19">
        <v>20</v>
      </c>
      <c r="FB166" s="19">
        <v>30</v>
      </c>
      <c r="FC166" s="19">
        <v>20</v>
      </c>
      <c r="FE166" s="25">
        <v>2.1</v>
      </c>
      <c r="FF166" s="25">
        <v>2.2999999999999998</v>
      </c>
      <c r="FG166" s="25">
        <v>2.2000000000000002</v>
      </c>
      <c r="FH166" s="25">
        <v>2.8</v>
      </c>
      <c r="FI166" s="25">
        <v>2.2000000000000002</v>
      </c>
      <c r="FJ166" s="25">
        <v>3.2</v>
      </c>
      <c r="FK166" s="25">
        <v>2.5</v>
      </c>
      <c r="FL166" s="25">
        <v>2.8</v>
      </c>
      <c r="FM166" s="25">
        <v>2.2000000000000002</v>
      </c>
      <c r="FN166" s="25">
        <v>2.8</v>
      </c>
      <c r="FO166" s="25">
        <v>2.2000000000000002</v>
      </c>
      <c r="FP166" s="25">
        <v>3.5</v>
      </c>
      <c r="FQ166" s="25">
        <v>2.2000000000000002</v>
      </c>
      <c r="FR166" s="25"/>
      <c r="FS166" s="25">
        <v>2.8</v>
      </c>
      <c r="FT166" s="25">
        <v>2.8</v>
      </c>
      <c r="FU166" s="25">
        <v>2.5</v>
      </c>
      <c r="FV166" s="25">
        <v>2.8</v>
      </c>
      <c r="FW166" s="25">
        <v>2.5</v>
      </c>
      <c r="FX166" s="25">
        <v>2.5</v>
      </c>
      <c r="FY166" s="25">
        <v>2.5</v>
      </c>
      <c r="FZ166" s="25">
        <v>2.8</v>
      </c>
      <c r="GA166" s="25">
        <v>2.2000000000000002</v>
      </c>
      <c r="GB166" s="25">
        <v>2.8</v>
      </c>
      <c r="GC166" s="25">
        <v>2</v>
      </c>
      <c r="GD166" s="25">
        <v>2.8</v>
      </c>
      <c r="GE166" s="25">
        <v>2.2000000000000002</v>
      </c>
      <c r="GG166" s="28">
        <v>560706</v>
      </c>
      <c r="GH166" s="28">
        <v>386426.8</v>
      </c>
      <c r="GI166" s="28">
        <v>1904278.9</v>
      </c>
      <c r="GJ166" s="28">
        <v>136666</v>
      </c>
      <c r="GK166" s="28">
        <v>151055.4</v>
      </c>
      <c r="GL166" s="28">
        <v>125939.4</v>
      </c>
      <c r="GM166" s="28">
        <v>48865.4</v>
      </c>
      <c r="GN166" s="28">
        <v>448639.5</v>
      </c>
      <c r="GO166" s="28">
        <v>568018.30000000005</v>
      </c>
      <c r="GP166" s="28">
        <v>50075.9</v>
      </c>
      <c r="GQ166" s="28">
        <v>296729</v>
      </c>
      <c r="GR166" s="28">
        <v>3095.5</v>
      </c>
      <c r="GS166" s="28">
        <v>35263.800000000003</v>
      </c>
      <c r="GU166" s="26">
        <v>25.21</v>
      </c>
      <c r="GV166" s="26">
        <v>19.399999999999999</v>
      </c>
      <c r="GW166" s="26">
        <v>59.19</v>
      </c>
      <c r="GX166" s="26">
        <v>41.39</v>
      </c>
      <c r="GY166" s="26">
        <v>56.02</v>
      </c>
      <c r="GZ166" s="26">
        <v>54.81</v>
      </c>
      <c r="HA166" s="26">
        <v>25.58</v>
      </c>
      <c r="HB166" s="26">
        <v>34.549999999999997</v>
      </c>
      <c r="HC166" s="26">
        <v>17.55</v>
      </c>
      <c r="HD166" s="26">
        <v>8.66</v>
      </c>
      <c r="HE166" s="26">
        <v>12.39</v>
      </c>
      <c r="HF166" s="26">
        <v>9.02</v>
      </c>
      <c r="HG166" s="26">
        <v>2</v>
      </c>
      <c r="HI166" s="27">
        <f t="shared" si="74"/>
        <v>2.0831988646631105E-2</v>
      </c>
      <c r="HJ166" s="27">
        <f t="shared" si="74"/>
        <v>9.4768699850403103E-3</v>
      </c>
      <c r="HK166" s="27">
        <f t="shared" si="74"/>
        <v>1.4336350662682521E-2</v>
      </c>
      <c r="HL166" s="27">
        <f t="shared" si="74"/>
        <v>1.9877523519836029E-2</v>
      </c>
      <c r="HM166" s="27">
        <f t="shared" si="97"/>
        <v>2.5104159057135967E-2</v>
      </c>
      <c r="HN166" s="27">
        <f t="shared" si="97"/>
        <v>3.8661397720012307E-2</v>
      </c>
      <c r="HO166" s="27">
        <f t="shared" si="97"/>
        <v>3.4561700326461983E-2</v>
      </c>
      <c r="HP166" s="27">
        <f t="shared" si="97"/>
        <v>1.1797143455798164E-2</v>
      </c>
      <c r="HQ166" s="27">
        <f t="shared" si="97"/>
        <v>1.0222516756708357E-2</v>
      </c>
      <c r="HR166" s="27">
        <f t="shared" si="97"/>
        <v>1.975381346167919E-2</v>
      </c>
      <c r="HS166" s="27">
        <f t="shared" si="97"/>
        <v>9.2759042231339277E-3</v>
      </c>
      <c r="HT166" s="27">
        <f t="shared" si="97"/>
        <v>0.14338121114605254</v>
      </c>
      <c r="HU166" s="27">
        <f t="shared" si="97"/>
        <v>9.8362898350056478E-3</v>
      </c>
      <c r="HW166" s="27">
        <f t="shared" si="77"/>
        <v>4.4565873311737926E-2</v>
      </c>
      <c r="HX166" s="27">
        <f t="shared" si="78"/>
        <v>1.7906545836733664E-2</v>
      </c>
      <c r="HY166" s="27">
        <f t="shared" si="79"/>
        <v>2.3920201080685786E-2</v>
      </c>
      <c r="HZ166" s="27">
        <f t="shared" si="80"/>
        <v>2.9052988376592342E-2</v>
      </c>
      <c r="IA166" s="27">
        <f t="shared" si="81"/>
        <v>3.693072838895272E-2</v>
      </c>
      <c r="IB166" s="27">
        <f t="shared" si="82"/>
        <v>4.9737888166795835E-2</v>
      </c>
      <c r="IC166" s="27">
        <f t="shared" si="83"/>
        <v>4.462606746152771E-2</v>
      </c>
      <c r="ID166" s="27">
        <f t="shared" si="84"/>
        <v>1.9563202992750096E-2</v>
      </c>
      <c r="IE166" s="27">
        <f t="shared" si="85"/>
        <v>1.4303345445986333E-2</v>
      </c>
      <c r="IF166" s="27">
        <f t="shared" si="86"/>
        <v>2.6627547931939697E-2</v>
      </c>
      <c r="IG166" s="27">
        <f t="shared" si="87"/>
        <v>1.1173754227187128E-2</v>
      </c>
      <c r="IH166" s="27"/>
      <c r="II166" s="27"/>
      <c r="IK166" s="27">
        <f t="shared" si="94"/>
        <v>2.8085455875635329E-3</v>
      </c>
      <c r="IL166" s="27">
        <f t="shared" si="94"/>
        <v>3.9880358813680385E-3</v>
      </c>
      <c r="IM166" s="27">
        <f t="shared" si="94"/>
        <v>1.3342969589800548E-2</v>
      </c>
      <c r="IN166" s="27">
        <f t="shared" si="93"/>
        <v>0.32614522060374868</v>
      </c>
      <c r="IO166" s="27">
        <f t="shared" si="93"/>
        <v>7.7875670057030694E-2</v>
      </c>
      <c r="IP166" s="27">
        <f t="shared" si="93"/>
        <v>4.5496028258650021E-3</v>
      </c>
      <c r="IQ166" s="27">
        <f t="shared" si="93"/>
        <v>3.0251545256007338E-2</v>
      </c>
      <c r="IR166" s="27">
        <f t="shared" si="93"/>
        <v>5.1516937548858766E-3</v>
      </c>
      <c r="IS166" s="27">
        <f t="shared" si="93"/>
        <v>5.841132940045653E-3</v>
      </c>
      <c r="IT166" s="27">
        <f t="shared" si="98"/>
        <v>1.6503771069386181E-2</v>
      </c>
      <c r="IU166" s="27">
        <f t="shared" si="98"/>
        <v>9.3662003006020303E-2</v>
      </c>
      <c r="IV166" s="27">
        <f t="shared" si="98"/>
        <v>0.11607698460623757</v>
      </c>
      <c r="IW166" s="27">
        <f t="shared" si="98"/>
        <v>1.6646624755992746E-2</v>
      </c>
    </row>
    <row r="167" spans="1:257">
      <c r="A167" s="21">
        <v>165</v>
      </c>
      <c r="B167" s="19" t="s">
        <v>173</v>
      </c>
      <c r="C167" s="19">
        <v>1</v>
      </c>
      <c r="D167" s="19">
        <v>1</v>
      </c>
      <c r="E167" s="19">
        <v>2</v>
      </c>
      <c r="G167" s="23">
        <v>41219</v>
      </c>
      <c r="H167" s="24">
        <v>0.1625810185185185</v>
      </c>
      <c r="J167" s="25">
        <v>18.96</v>
      </c>
      <c r="K167" s="25">
        <v>-31.818999999999999</v>
      </c>
      <c r="L167" s="25">
        <v>10.548999999999999</v>
      </c>
      <c r="M167" s="26"/>
      <c r="O167" s="26">
        <v>43.17829922</v>
      </c>
      <c r="P167" s="26">
        <v>8.8464517199999992</v>
      </c>
      <c r="Q167" s="26">
        <v>0.96271872999999997</v>
      </c>
      <c r="R167" s="26">
        <v>1.9000279999999998E-2</v>
      </c>
      <c r="S167" s="26">
        <v>0.23243538</v>
      </c>
      <c r="T167" s="26">
        <v>33.047612000000001</v>
      </c>
      <c r="U167" s="26">
        <v>1.0523524499999999</v>
      </c>
      <c r="V167" s="26">
        <v>6.58001536</v>
      </c>
      <c r="W167" s="26">
        <v>2.0932031999999996</v>
      </c>
      <c r="X167" s="26">
        <v>1.7051820499999999</v>
      </c>
      <c r="Y167" s="26">
        <v>3.9752129999999997E-2</v>
      </c>
      <c r="Z167" s="26">
        <v>0.52500000000000002</v>
      </c>
      <c r="AA167" s="26">
        <v>0.46100000000000002</v>
      </c>
      <c r="AB167" s="26">
        <f t="shared" si="88"/>
        <v>98.743022520000011</v>
      </c>
      <c r="AC167" s="26">
        <f t="shared" si="89"/>
        <v>0.22106295793329964</v>
      </c>
      <c r="AD167" s="26">
        <f t="shared" si="75"/>
        <v>0.10402055949815531</v>
      </c>
      <c r="AE167" s="26">
        <f t="shared" si="76"/>
        <v>98.417939002568559</v>
      </c>
      <c r="AG167" s="25">
        <v>75.073999999999998</v>
      </c>
      <c r="AH167" s="25">
        <v>20.195</v>
      </c>
      <c r="AI167" s="25">
        <v>0.92490000000000006</v>
      </c>
      <c r="AJ167" s="25">
        <v>3.1699999999999999E-2</v>
      </c>
      <c r="AK167" s="25">
        <v>0.27550000000000002</v>
      </c>
      <c r="AL167" s="25">
        <v>44.215000000000003</v>
      </c>
      <c r="AM167" s="25">
        <v>3.1011000000000002</v>
      </c>
      <c r="AN167" s="25">
        <v>8.73</v>
      </c>
      <c r="AO167" s="25">
        <v>8.7889999999999997</v>
      </c>
      <c r="AP167" s="25">
        <v>10.584</v>
      </c>
      <c r="AQ167" s="25">
        <v>0.27329999999999999</v>
      </c>
      <c r="AR167" s="25">
        <v>6.3670999999999998</v>
      </c>
      <c r="AS167" s="25">
        <v>23.727599999999999</v>
      </c>
      <c r="AU167" s="26">
        <v>40.486699999999999</v>
      </c>
      <c r="AV167" s="26">
        <v>7.4015000000000004</v>
      </c>
      <c r="AW167" s="26">
        <v>0.9133</v>
      </c>
      <c r="AX167" s="26">
        <v>1.9199999999999998E-2</v>
      </c>
      <c r="AY167" s="26">
        <v>0.22700000000000001</v>
      </c>
      <c r="AZ167" s="26">
        <v>31.175999999999998</v>
      </c>
      <c r="BA167" s="26">
        <v>1.0243</v>
      </c>
      <c r="BB167" s="26">
        <v>5.0014000000000003</v>
      </c>
      <c r="BC167" s="26">
        <v>2.1581999999999999</v>
      </c>
      <c r="BD167" s="26">
        <v>1.2351000000000001</v>
      </c>
      <c r="BE167" s="26">
        <v>4.0800000000000003E-2</v>
      </c>
      <c r="BF167" s="26">
        <v>0.57430000000000003</v>
      </c>
      <c r="BG167" s="26">
        <v>0.47460000000000002</v>
      </c>
      <c r="BI167" s="27">
        <f t="shared" si="92"/>
        <v>1.0664810720557616</v>
      </c>
      <c r="BJ167" s="27">
        <f t="shared" si="92"/>
        <v>1.1952241734783489</v>
      </c>
      <c r="BK167" s="27">
        <f t="shared" si="92"/>
        <v>1.0541100733603417</v>
      </c>
      <c r="BL167" s="27">
        <f t="shared" si="91"/>
        <v>0.98959791666666663</v>
      </c>
      <c r="BM167" s="27">
        <f t="shared" si="91"/>
        <v>1.0239444052863436</v>
      </c>
      <c r="BN167" s="27">
        <f t="shared" si="91"/>
        <v>1.0600337439055685</v>
      </c>
      <c r="BO167" s="27">
        <f t="shared" si="68"/>
        <v>1.0273869471834423</v>
      </c>
      <c r="BP167" s="27">
        <f t="shared" si="68"/>
        <v>1.3156346942855999</v>
      </c>
      <c r="BQ167" s="27">
        <f t="shared" si="68"/>
        <v>0.96988379204892949</v>
      </c>
      <c r="BR167" s="27">
        <f t="shared" si="68"/>
        <v>1.3806024208566106</v>
      </c>
      <c r="BS167" s="27">
        <f t="shared" si="68"/>
        <v>0.9743169117647057</v>
      </c>
      <c r="BT167" s="27">
        <f t="shared" si="68"/>
        <v>0.9141563642695455</v>
      </c>
      <c r="BU167" s="27">
        <f t="shared" si="90"/>
        <v>0.97134428992836075</v>
      </c>
      <c r="BW167" s="19">
        <v>420945.1</v>
      </c>
      <c r="BX167" s="19">
        <v>78039.899999999994</v>
      </c>
      <c r="BY167" s="19">
        <v>17610.7</v>
      </c>
      <c r="BZ167" s="19">
        <v>59.9</v>
      </c>
      <c r="CA167" s="19">
        <v>419.3</v>
      </c>
      <c r="CB167" s="19">
        <v>55683.9</v>
      </c>
      <c r="CC167" s="19">
        <v>1514.1</v>
      </c>
      <c r="CD167" s="19">
        <v>39168.1</v>
      </c>
      <c r="CE167" s="19">
        <v>49923.5</v>
      </c>
      <c r="CF167" s="19">
        <v>5301.2</v>
      </c>
      <c r="CG167" s="19">
        <v>812</v>
      </c>
      <c r="CH167" s="19">
        <v>196.3</v>
      </c>
      <c r="CI167" s="19">
        <v>8366.1</v>
      </c>
      <c r="CK167" s="19">
        <f t="shared" si="72"/>
        <v>424054.19999999995</v>
      </c>
      <c r="CL167" s="19">
        <f t="shared" si="72"/>
        <v>79423.694117647057</v>
      </c>
      <c r="CM167" s="19">
        <f t="shared" si="72"/>
        <v>24096.042553191492</v>
      </c>
      <c r="CN167" s="19">
        <f t="shared" si="72"/>
        <v>372.69999999999993</v>
      </c>
      <c r="CO167" s="19">
        <f t="shared" si="95"/>
        <v>660.2808510638298</v>
      </c>
      <c r="CP167" s="19">
        <f t="shared" si="95"/>
        <v>56014.605263157893</v>
      </c>
      <c r="CQ167" s="19">
        <f t="shared" si="95"/>
        <v>1733.75</v>
      </c>
      <c r="CR167" s="19">
        <f t="shared" si="95"/>
        <v>39883.599999999999</v>
      </c>
      <c r="CS167" s="19">
        <f t="shared" si="95"/>
        <v>53790.400000000001</v>
      </c>
      <c r="CT167" s="19">
        <f t="shared" si="95"/>
        <v>5647.3</v>
      </c>
      <c r="CU167" s="19">
        <f t="shared" si="95"/>
        <v>2573.6761904761906</v>
      </c>
      <c r="CV167" s="19">
        <f t="shared" si="95"/>
        <v>340.9</v>
      </c>
      <c r="CW167" s="19">
        <f t="shared" si="95"/>
        <v>9464.2999999999993</v>
      </c>
      <c r="CY167" s="19">
        <v>3653.9</v>
      </c>
      <c r="CZ167" s="19">
        <v>1577.4</v>
      </c>
      <c r="DA167" s="19">
        <v>6722.1</v>
      </c>
      <c r="DB167" s="19">
        <v>359.4</v>
      </c>
      <c r="DC167" s="19">
        <v>236.3</v>
      </c>
      <c r="DD167" s="19">
        <v>349.4</v>
      </c>
      <c r="DE167" s="19">
        <v>249.6</v>
      </c>
      <c r="DF167" s="19">
        <v>832</v>
      </c>
      <c r="DG167" s="19">
        <v>4189.7</v>
      </c>
      <c r="DH167" s="19">
        <v>389.4</v>
      </c>
      <c r="DI167" s="19">
        <v>1843.6</v>
      </c>
      <c r="DJ167" s="19">
        <v>163.1</v>
      </c>
      <c r="DK167" s="19">
        <v>1124.8</v>
      </c>
      <c r="DM167" s="19">
        <v>2382.6999999999998</v>
      </c>
      <c r="DN167" s="19">
        <v>1148.0999999999999</v>
      </c>
      <c r="DO167" s="19">
        <v>6216.3</v>
      </c>
      <c r="DP167" s="19">
        <v>266.2</v>
      </c>
      <c r="DQ167" s="19">
        <v>246.3</v>
      </c>
      <c r="DR167" s="19">
        <v>316.10000000000002</v>
      </c>
      <c r="DS167" s="19">
        <v>189.7</v>
      </c>
      <c r="DT167" s="19">
        <v>599</v>
      </c>
      <c r="DU167" s="19">
        <v>3544.1</v>
      </c>
      <c r="DV167" s="19">
        <v>302.8</v>
      </c>
      <c r="DW167" s="19">
        <v>1687.2</v>
      </c>
      <c r="DX167" s="19">
        <v>129.80000000000001</v>
      </c>
      <c r="DY167" s="19">
        <v>1071.5999999999999</v>
      </c>
      <c r="EA167" s="19">
        <f t="shared" si="73"/>
        <v>3109.1</v>
      </c>
      <c r="EB167" s="19">
        <f t="shared" si="73"/>
        <v>1383.7941176470588</v>
      </c>
      <c r="EC167" s="19">
        <f t="shared" si="73"/>
        <v>6485.34255319149</v>
      </c>
      <c r="ED167" s="19">
        <f t="shared" si="73"/>
        <v>312.79999999999995</v>
      </c>
      <c r="EE167" s="19">
        <f t="shared" si="96"/>
        <v>240.98085106382979</v>
      </c>
      <c r="EF167" s="19">
        <f t="shared" si="96"/>
        <v>330.70526315789476</v>
      </c>
      <c r="EG167" s="19">
        <f t="shared" si="96"/>
        <v>219.64999999999998</v>
      </c>
      <c r="EH167" s="19">
        <f t="shared" si="96"/>
        <v>715.5</v>
      </c>
      <c r="EI167" s="19">
        <f t="shared" si="96"/>
        <v>3866.8999999999996</v>
      </c>
      <c r="EJ167" s="19">
        <f t="shared" si="96"/>
        <v>346.1</v>
      </c>
      <c r="EK167" s="19">
        <f t="shared" si="96"/>
        <v>1761.6761904761904</v>
      </c>
      <c r="EL167" s="19">
        <f t="shared" si="96"/>
        <v>144.6</v>
      </c>
      <c r="EM167" s="19">
        <f t="shared" si="96"/>
        <v>1098.1999999999998</v>
      </c>
      <c r="EO167" s="26">
        <v>30.05</v>
      </c>
      <c r="EQ167" s="19">
        <v>10</v>
      </c>
      <c r="ER167" s="19">
        <v>30</v>
      </c>
      <c r="ES167" s="19">
        <v>20</v>
      </c>
      <c r="ET167" s="19">
        <v>50</v>
      </c>
      <c r="EU167" s="19">
        <v>30</v>
      </c>
      <c r="EV167" s="19">
        <v>30</v>
      </c>
      <c r="EW167" s="19">
        <v>30</v>
      </c>
      <c r="EX167" s="19">
        <v>30</v>
      </c>
      <c r="EY167" s="19">
        <v>20</v>
      </c>
      <c r="EZ167" s="19">
        <v>30</v>
      </c>
      <c r="FA167" s="19">
        <v>20</v>
      </c>
      <c r="FB167" s="19">
        <v>30</v>
      </c>
      <c r="FC167" s="19">
        <v>20</v>
      </c>
      <c r="FE167" s="25">
        <v>2.1</v>
      </c>
      <c r="FF167" s="25">
        <v>2.2999999999999998</v>
      </c>
      <c r="FG167" s="25">
        <v>2.2000000000000002</v>
      </c>
      <c r="FH167" s="25">
        <v>2.8</v>
      </c>
      <c r="FI167" s="25">
        <v>2.2000000000000002</v>
      </c>
      <c r="FJ167" s="25">
        <v>3.2</v>
      </c>
      <c r="FK167" s="25">
        <v>2.5</v>
      </c>
      <c r="FL167" s="25">
        <v>2.8</v>
      </c>
      <c r="FM167" s="25">
        <v>2.2000000000000002</v>
      </c>
      <c r="FN167" s="25">
        <v>2.8</v>
      </c>
      <c r="FO167" s="25">
        <v>2.2000000000000002</v>
      </c>
      <c r="FP167" s="25">
        <v>3.5</v>
      </c>
      <c r="FQ167" s="25">
        <v>2.2000000000000002</v>
      </c>
      <c r="FR167" s="25"/>
      <c r="FS167" s="25">
        <v>2.8</v>
      </c>
      <c r="FT167" s="25">
        <v>2.8</v>
      </c>
      <c r="FU167" s="25">
        <v>2.5</v>
      </c>
      <c r="FV167" s="25">
        <v>2.8</v>
      </c>
      <c r="FW167" s="25">
        <v>2.5</v>
      </c>
      <c r="FX167" s="25">
        <v>2.5</v>
      </c>
      <c r="FY167" s="25">
        <v>2.5</v>
      </c>
      <c r="FZ167" s="25">
        <v>2.8</v>
      </c>
      <c r="GA167" s="25">
        <v>2.2000000000000002</v>
      </c>
      <c r="GB167" s="25">
        <v>2.8</v>
      </c>
      <c r="GC167" s="25">
        <v>2</v>
      </c>
      <c r="GD167" s="25">
        <v>2.8</v>
      </c>
      <c r="GE167" s="25">
        <v>2.2000000000000002</v>
      </c>
      <c r="GG167" s="28">
        <v>560706</v>
      </c>
      <c r="GH167" s="28">
        <v>386426.8</v>
      </c>
      <c r="GI167" s="28">
        <v>1904278.9</v>
      </c>
      <c r="GJ167" s="28">
        <v>136666</v>
      </c>
      <c r="GK167" s="28">
        <v>151055.4</v>
      </c>
      <c r="GL167" s="28">
        <v>125939.4</v>
      </c>
      <c r="GM167" s="28">
        <v>48865.4</v>
      </c>
      <c r="GN167" s="28">
        <v>448639.5</v>
      </c>
      <c r="GO167" s="28">
        <v>568018.30000000005</v>
      </c>
      <c r="GP167" s="28">
        <v>50075.9</v>
      </c>
      <c r="GQ167" s="28">
        <v>296729</v>
      </c>
      <c r="GR167" s="28">
        <v>3095.5</v>
      </c>
      <c r="GS167" s="28">
        <v>35263.800000000003</v>
      </c>
      <c r="GU167" s="26">
        <v>25.21</v>
      </c>
      <c r="GV167" s="26">
        <v>19.399999999999999</v>
      </c>
      <c r="GW167" s="26">
        <v>59.19</v>
      </c>
      <c r="GX167" s="26">
        <v>41.39</v>
      </c>
      <c r="GY167" s="26">
        <v>56.02</v>
      </c>
      <c r="GZ167" s="26">
        <v>54.81</v>
      </c>
      <c r="HA167" s="26">
        <v>25.58</v>
      </c>
      <c r="HB167" s="26">
        <v>34.549999999999997</v>
      </c>
      <c r="HC167" s="26">
        <v>17.55</v>
      </c>
      <c r="HD167" s="26">
        <v>8.66</v>
      </c>
      <c r="HE167" s="26">
        <v>12.39</v>
      </c>
      <c r="HF167" s="26">
        <v>9.02</v>
      </c>
      <c r="HG167" s="26">
        <v>2</v>
      </c>
      <c r="HI167" s="27">
        <f t="shared" si="74"/>
        <v>2.0692937879769467E-2</v>
      </c>
      <c r="HJ167" s="27">
        <f t="shared" si="74"/>
        <v>9.9740832005006837E-3</v>
      </c>
      <c r="HK167" s="27">
        <f t="shared" si="74"/>
        <v>1.4440067552784963E-2</v>
      </c>
      <c r="HL167" s="27">
        <f t="shared" si="74"/>
        <v>1.8346621428802789E-2</v>
      </c>
      <c r="HM167" s="27">
        <f t="shared" si="97"/>
        <v>2.6340734480157075E-2</v>
      </c>
      <c r="HN167" s="27">
        <f t="shared" si="97"/>
        <v>3.7487960433578674E-2</v>
      </c>
      <c r="HO167" s="27">
        <f t="shared" si="97"/>
        <v>3.561657192893105E-2</v>
      </c>
      <c r="HP167" s="27">
        <f t="shared" si="97"/>
        <v>1.2109997890168749E-2</v>
      </c>
      <c r="HQ167" s="27">
        <f t="shared" si="97"/>
        <v>1.0197999398135664E-2</v>
      </c>
      <c r="HR167" s="27">
        <f t="shared" si="97"/>
        <v>1.9847780382288981E-2</v>
      </c>
      <c r="HS167" s="27">
        <f t="shared" si="97"/>
        <v>9.3448775121218203E-3</v>
      </c>
      <c r="HT167" s="27">
        <f t="shared" si="97"/>
        <v>0.14313101459526145</v>
      </c>
      <c r="HU167" s="27">
        <f t="shared" si="97"/>
        <v>9.9911116839183928E-3</v>
      </c>
      <c r="HW167" s="27">
        <f t="shared" si="77"/>
        <v>4.4268402006190824E-2</v>
      </c>
      <c r="HX167" s="27">
        <f t="shared" si="78"/>
        <v>1.8846030207346043E-2</v>
      </c>
      <c r="HY167" s="27">
        <f t="shared" si="79"/>
        <v>2.4093252711821712E-2</v>
      </c>
      <c r="HZ167" s="27">
        <f t="shared" si="80"/>
        <v>2.6815421880338156E-2</v>
      </c>
      <c r="IA167" s="27">
        <f t="shared" si="81"/>
        <v>3.8749854493759076E-2</v>
      </c>
      <c r="IB167" s="27">
        <f t="shared" si="82"/>
        <v>4.8228261097798965E-2</v>
      </c>
      <c r="IC167" s="27">
        <f t="shared" si="83"/>
        <v>4.5988117674635766E-2</v>
      </c>
      <c r="ID167" s="27">
        <f t="shared" si="84"/>
        <v>2.0082009501266838E-2</v>
      </c>
      <c r="IE167" s="27">
        <f t="shared" si="85"/>
        <v>1.4269040757871422E-2</v>
      </c>
      <c r="IF167" s="27">
        <f t="shared" si="86"/>
        <v>2.6754212521914074E-2</v>
      </c>
      <c r="IG167" s="27">
        <f t="shared" si="87"/>
        <v>1.1256839451101943E-2</v>
      </c>
      <c r="IH167" s="27"/>
      <c r="II167" s="27"/>
      <c r="IK167" s="27">
        <f t="shared" si="94"/>
        <v>2.8323653307253185E-3</v>
      </c>
      <c r="IL167" s="27">
        <f t="shared" si="94"/>
        <v>3.8364207746801235E-3</v>
      </c>
      <c r="IM167" s="27">
        <f t="shared" si="94"/>
        <v>1.2808985115981573E-2</v>
      </c>
      <c r="IN167" s="27">
        <f t="shared" si="93"/>
        <v>0.35659041622537618</v>
      </c>
      <c r="IO167" s="27">
        <f t="shared" si="93"/>
        <v>7.5408053480578802E-2</v>
      </c>
      <c r="IP167" s="27">
        <f t="shared" si="93"/>
        <v>4.4896902343796964E-3</v>
      </c>
      <c r="IQ167" s="27">
        <f t="shared" si="93"/>
        <v>3.0743843924832048E-2</v>
      </c>
      <c r="IR167" s="27">
        <f t="shared" si="93"/>
        <v>5.4180478056278999E-3</v>
      </c>
      <c r="IS167" s="27">
        <f t="shared" si="93"/>
        <v>6.2041871468729911E-3</v>
      </c>
      <c r="IT167" s="27">
        <f t="shared" si="98"/>
        <v>1.5380823089653693E-2</v>
      </c>
      <c r="IU167" s="27">
        <f t="shared" si="98"/>
        <v>0.10459692962472497</v>
      </c>
      <c r="IV167" s="27">
        <f t="shared" si="98"/>
        <v>0.11822013528378322</v>
      </c>
      <c r="IW167" s="27">
        <f t="shared" si="98"/>
        <v>1.584612485779523E-2</v>
      </c>
    </row>
    <row r="168" spans="1:257">
      <c r="A168" s="21">
        <v>166</v>
      </c>
      <c r="B168" s="19" t="s">
        <v>173</v>
      </c>
      <c r="C168" s="19">
        <v>1</v>
      </c>
      <c r="D168" s="19">
        <v>1</v>
      </c>
      <c r="E168" s="19">
        <v>3</v>
      </c>
      <c r="G168" s="23">
        <v>41219</v>
      </c>
      <c r="H168" s="24">
        <v>0.16559027777777777</v>
      </c>
      <c r="J168" s="25">
        <v>18.943999999999999</v>
      </c>
      <c r="K168" s="25">
        <v>-31.803999999999998</v>
      </c>
      <c r="L168" s="25">
        <v>10.548999999999999</v>
      </c>
      <c r="M168" s="26"/>
      <c r="O168" s="26">
        <v>42.741873859999998</v>
      </c>
      <c r="P168" s="26">
        <v>8.8861303800000009</v>
      </c>
      <c r="Q168" s="26">
        <v>0.93435439999999992</v>
      </c>
      <c r="R168" s="26">
        <v>2.6308080000000001E-2</v>
      </c>
      <c r="S168" s="26">
        <v>0.23537759999999999</v>
      </c>
      <c r="T168" s="26">
        <v>32.900951000000006</v>
      </c>
      <c r="U168" s="26">
        <v>1.0897981199999998</v>
      </c>
      <c r="V168" s="26">
        <v>6.6231303800000001</v>
      </c>
      <c r="W168" s="26">
        <v>2.1267839999999998</v>
      </c>
      <c r="X168" s="26">
        <v>1.75910085</v>
      </c>
      <c r="Y168" s="26">
        <v>4.5775179999999999E-2</v>
      </c>
      <c r="Z168" s="26">
        <v>0.55199999999999994</v>
      </c>
      <c r="AA168" s="26">
        <v>0.47200000000000003</v>
      </c>
      <c r="AB168" s="26">
        <f t="shared" si="88"/>
        <v>98.393583850000013</v>
      </c>
      <c r="AC168" s="26">
        <f t="shared" si="89"/>
        <v>0.23243191005558358</v>
      </c>
      <c r="AD168" s="26">
        <f t="shared" si="75"/>
        <v>0.10650261189398982</v>
      </c>
      <c r="AE168" s="26">
        <f t="shared" si="76"/>
        <v>98.054649328050445</v>
      </c>
      <c r="AG168" s="25">
        <v>74.260000000000005</v>
      </c>
      <c r="AH168" s="25">
        <v>20.274000000000001</v>
      </c>
      <c r="AI168" s="25">
        <v>0.89780000000000004</v>
      </c>
      <c r="AJ168" s="25">
        <v>4.2200000000000001E-2</v>
      </c>
      <c r="AK168" s="25">
        <v>0.28010000000000002</v>
      </c>
      <c r="AL168" s="25">
        <v>44.006</v>
      </c>
      <c r="AM168" s="25">
        <v>3.2122999999999999</v>
      </c>
      <c r="AN168" s="25">
        <v>8.782</v>
      </c>
      <c r="AO168" s="25">
        <v>8.9239999999999995</v>
      </c>
      <c r="AP168" s="25">
        <v>10.914999999999999</v>
      </c>
      <c r="AQ168" s="25">
        <v>0.31969999999999998</v>
      </c>
      <c r="AR168" s="25">
        <v>6.6776999999999997</v>
      </c>
      <c r="AS168" s="25">
        <v>24.2941</v>
      </c>
      <c r="AU168" s="26">
        <v>40.047699999999999</v>
      </c>
      <c r="AV168" s="26">
        <v>7.4303999999999997</v>
      </c>
      <c r="AW168" s="26">
        <v>0.88660000000000005</v>
      </c>
      <c r="AX168" s="26">
        <v>2.5499999999999998E-2</v>
      </c>
      <c r="AY168" s="26">
        <v>0.23080000000000001</v>
      </c>
      <c r="AZ168" s="26">
        <v>31.028600000000001</v>
      </c>
      <c r="BA168" s="26">
        <v>1.0609999999999999</v>
      </c>
      <c r="BB168" s="26">
        <v>5.0312000000000001</v>
      </c>
      <c r="BC168" s="26">
        <v>2.1913999999999998</v>
      </c>
      <c r="BD168" s="26">
        <v>1.2738</v>
      </c>
      <c r="BE168" s="26">
        <v>4.7699999999999999E-2</v>
      </c>
      <c r="BF168" s="26">
        <v>0.60229999999999995</v>
      </c>
      <c r="BG168" s="26">
        <v>0.4859</v>
      </c>
      <c r="BI168" s="27">
        <f t="shared" si="92"/>
        <v>1.0672741221093844</v>
      </c>
      <c r="BJ168" s="27">
        <f t="shared" si="92"/>
        <v>1.1959154796511631</v>
      </c>
      <c r="BK168" s="27">
        <f t="shared" si="92"/>
        <v>1.0538623956688471</v>
      </c>
      <c r="BL168" s="27">
        <f t="shared" si="91"/>
        <v>1.031689411764706</v>
      </c>
      <c r="BM168" s="27">
        <f t="shared" si="91"/>
        <v>1.0198336221837088</v>
      </c>
      <c r="BN168" s="27">
        <f t="shared" si="91"/>
        <v>1.0603427483031784</v>
      </c>
      <c r="BO168" s="27">
        <f t="shared" si="68"/>
        <v>1.0271424316682374</v>
      </c>
      <c r="BP168" s="27">
        <f t="shared" si="68"/>
        <v>1.3164116671966926</v>
      </c>
      <c r="BQ168" s="27">
        <f t="shared" si="68"/>
        <v>0.97051382677740261</v>
      </c>
      <c r="BR168" s="27">
        <f t="shared" si="68"/>
        <v>1.3809866933584549</v>
      </c>
      <c r="BS168" s="27">
        <f t="shared" si="68"/>
        <v>0.95964737945492662</v>
      </c>
      <c r="BT168" s="27">
        <f t="shared" si="68"/>
        <v>0.91648680059770871</v>
      </c>
      <c r="BU168" s="27">
        <f t="shared" si="90"/>
        <v>0.97139329080057635</v>
      </c>
      <c r="BW168" s="19">
        <v>416382.7</v>
      </c>
      <c r="BX168" s="19">
        <v>78342.8</v>
      </c>
      <c r="BY168" s="19">
        <v>17098.2</v>
      </c>
      <c r="BZ168" s="19">
        <v>76.5</v>
      </c>
      <c r="CA168" s="19">
        <v>426</v>
      </c>
      <c r="CB168" s="19">
        <v>55421</v>
      </c>
      <c r="CC168" s="19">
        <v>1570.7</v>
      </c>
      <c r="CD168" s="19">
        <v>39401</v>
      </c>
      <c r="CE168" s="19">
        <v>50688.9</v>
      </c>
      <c r="CF168" s="19">
        <v>5464.2</v>
      </c>
      <c r="CG168" s="19">
        <v>948.4</v>
      </c>
      <c r="CH168" s="19">
        <v>206.3</v>
      </c>
      <c r="CI168" s="19">
        <v>8565.7000000000007</v>
      </c>
      <c r="CK168" s="19">
        <f t="shared" si="72"/>
        <v>419743.75714285718</v>
      </c>
      <c r="CL168" s="19">
        <f t="shared" si="72"/>
        <v>79690.596078431379</v>
      </c>
      <c r="CM168" s="19">
        <f t="shared" si="72"/>
        <v>23585.914893617024</v>
      </c>
      <c r="CN168" s="19">
        <f t="shared" si="72"/>
        <v>391</v>
      </c>
      <c r="CO168" s="19">
        <f t="shared" si="95"/>
        <v>656.07446808510645</v>
      </c>
      <c r="CP168" s="19">
        <f t="shared" si="95"/>
        <v>55764.457894736843</v>
      </c>
      <c r="CQ168" s="19">
        <f t="shared" si="95"/>
        <v>1790.3</v>
      </c>
      <c r="CR168" s="19">
        <f t="shared" si="95"/>
        <v>40071.550000000003</v>
      </c>
      <c r="CS168" s="19">
        <f t="shared" si="95"/>
        <v>54632.3</v>
      </c>
      <c r="CT168" s="19">
        <f t="shared" si="95"/>
        <v>5792</v>
      </c>
      <c r="CU168" s="19">
        <f t="shared" si="95"/>
        <v>2726.8714285714286</v>
      </c>
      <c r="CV168" s="19">
        <f t="shared" si="95"/>
        <v>342.35555555555555</v>
      </c>
      <c r="CW168" s="19">
        <f t="shared" si="95"/>
        <v>9630.6</v>
      </c>
      <c r="CY168" s="19">
        <v>3940.1</v>
      </c>
      <c r="CZ168" s="19">
        <v>1547.4</v>
      </c>
      <c r="DA168" s="19">
        <v>6905.2</v>
      </c>
      <c r="DB168" s="19">
        <v>332.8</v>
      </c>
      <c r="DC168" s="19">
        <v>236.3</v>
      </c>
      <c r="DD168" s="19">
        <v>382.7</v>
      </c>
      <c r="DE168" s="19">
        <v>229.6</v>
      </c>
      <c r="DF168" s="19">
        <v>762.1</v>
      </c>
      <c r="DG168" s="19">
        <v>4359.3999999999996</v>
      </c>
      <c r="DH168" s="19">
        <v>342.8</v>
      </c>
      <c r="DI168" s="19">
        <v>1893.5</v>
      </c>
      <c r="DJ168" s="19">
        <v>173</v>
      </c>
      <c r="DK168" s="19">
        <v>1124.8</v>
      </c>
      <c r="DM168" s="19">
        <v>2589</v>
      </c>
      <c r="DN168" s="19">
        <v>1104.8</v>
      </c>
      <c r="DO168" s="19">
        <v>6013.3</v>
      </c>
      <c r="DP168" s="19">
        <v>296.2</v>
      </c>
      <c r="DQ168" s="19">
        <v>223</v>
      </c>
      <c r="DR168" s="19">
        <v>312.8</v>
      </c>
      <c r="DS168" s="19">
        <v>209.6</v>
      </c>
      <c r="DT168" s="19">
        <v>579</v>
      </c>
      <c r="DU168" s="19">
        <v>3527.4</v>
      </c>
      <c r="DV168" s="19">
        <v>312.8</v>
      </c>
      <c r="DW168" s="19">
        <v>1673.9</v>
      </c>
      <c r="DX168" s="19">
        <v>106.5</v>
      </c>
      <c r="DY168" s="19">
        <v>1005</v>
      </c>
      <c r="EA168" s="19">
        <f t="shared" si="73"/>
        <v>3361.0571428571429</v>
      </c>
      <c r="EB168" s="19">
        <f t="shared" si="73"/>
        <v>1347.7960784313725</v>
      </c>
      <c r="EC168" s="19">
        <f t="shared" si="73"/>
        <v>6487.7148936170215</v>
      </c>
      <c r="ED168" s="19">
        <f t="shared" si="73"/>
        <v>314.5</v>
      </c>
      <c r="EE168" s="19">
        <f t="shared" si="96"/>
        <v>230.07446808510639</v>
      </c>
      <c r="EF168" s="19">
        <f t="shared" si="96"/>
        <v>343.45789473684209</v>
      </c>
      <c r="EG168" s="19">
        <f t="shared" si="96"/>
        <v>219.6</v>
      </c>
      <c r="EH168" s="19">
        <f t="shared" si="96"/>
        <v>670.55</v>
      </c>
      <c r="EI168" s="19">
        <f t="shared" si="96"/>
        <v>3943.3999999999996</v>
      </c>
      <c r="EJ168" s="19">
        <f t="shared" si="96"/>
        <v>327.8</v>
      </c>
      <c r="EK168" s="19">
        <f t="shared" si="96"/>
        <v>1778.4714285714285</v>
      </c>
      <c r="EL168" s="19">
        <f t="shared" si="96"/>
        <v>136.05555555555554</v>
      </c>
      <c r="EM168" s="19">
        <f t="shared" si="96"/>
        <v>1064.9000000000001</v>
      </c>
      <c r="EO168" s="26">
        <v>30.05</v>
      </c>
      <c r="EQ168" s="19">
        <v>10</v>
      </c>
      <c r="ER168" s="19">
        <v>30</v>
      </c>
      <c r="ES168" s="19">
        <v>20</v>
      </c>
      <c r="ET168" s="19">
        <v>50</v>
      </c>
      <c r="EU168" s="19">
        <v>30</v>
      </c>
      <c r="EV168" s="19">
        <v>30</v>
      </c>
      <c r="EW168" s="19">
        <v>30</v>
      </c>
      <c r="EX168" s="19">
        <v>30</v>
      </c>
      <c r="EY168" s="19">
        <v>20</v>
      </c>
      <c r="EZ168" s="19">
        <v>30</v>
      </c>
      <c r="FA168" s="19">
        <v>20</v>
      </c>
      <c r="FB168" s="19">
        <v>30</v>
      </c>
      <c r="FC168" s="19">
        <v>20</v>
      </c>
      <c r="FE168" s="25">
        <v>2.1</v>
      </c>
      <c r="FF168" s="25">
        <v>2.2999999999999998</v>
      </c>
      <c r="FG168" s="25">
        <v>2.2000000000000002</v>
      </c>
      <c r="FH168" s="25">
        <v>2.8</v>
      </c>
      <c r="FI168" s="25">
        <v>2.2000000000000002</v>
      </c>
      <c r="FJ168" s="25">
        <v>3.2</v>
      </c>
      <c r="FK168" s="25">
        <v>2.5</v>
      </c>
      <c r="FL168" s="25">
        <v>2.8</v>
      </c>
      <c r="FM168" s="25">
        <v>2.2000000000000002</v>
      </c>
      <c r="FN168" s="25">
        <v>2.8</v>
      </c>
      <c r="FO168" s="25">
        <v>2.2000000000000002</v>
      </c>
      <c r="FP168" s="25">
        <v>3.5</v>
      </c>
      <c r="FQ168" s="25">
        <v>2.2000000000000002</v>
      </c>
      <c r="FR168" s="25"/>
      <c r="FS168" s="25">
        <v>2.8</v>
      </c>
      <c r="FT168" s="25">
        <v>2.8</v>
      </c>
      <c r="FU168" s="25">
        <v>2.5</v>
      </c>
      <c r="FV168" s="25">
        <v>2.8</v>
      </c>
      <c r="FW168" s="25">
        <v>2.5</v>
      </c>
      <c r="FX168" s="25">
        <v>2.5</v>
      </c>
      <c r="FY168" s="25">
        <v>2.5</v>
      </c>
      <c r="FZ168" s="25">
        <v>2.8</v>
      </c>
      <c r="GA168" s="25">
        <v>2.2000000000000002</v>
      </c>
      <c r="GB168" s="25">
        <v>2.8</v>
      </c>
      <c r="GC168" s="25">
        <v>2</v>
      </c>
      <c r="GD168" s="25">
        <v>2.8</v>
      </c>
      <c r="GE168" s="25">
        <v>2.2000000000000002</v>
      </c>
      <c r="GG168" s="28">
        <v>560706</v>
      </c>
      <c r="GH168" s="28">
        <v>386426.8</v>
      </c>
      <c r="GI168" s="28">
        <v>1904278.9</v>
      </c>
      <c r="GJ168" s="28">
        <v>136666</v>
      </c>
      <c r="GK168" s="28">
        <v>151055.4</v>
      </c>
      <c r="GL168" s="28">
        <v>125939.4</v>
      </c>
      <c r="GM168" s="28">
        <v>48865.4</v>
      </c>
      <c r="GN168" s="28">
        <v>448639.5</v>
      </c>
      <c r="GO168" s="28">
        <v>568018.30000000005</v>
      </c>
      <c r="GP168" s="28">
        <v>50075.9</v>
      </c>
      <c r="GQ168" s="28">
        <v>296729</v>
      </c>
      <c r="GR168" s="28">
        <v>3095.5</v>
      </c>
      <c r="GS168" s="28">
        <v>35263.800000000003</v>
      </c>
      <c r="GU168" s="26">
        <v>25.21</v>
      </c>
      <c r="GV168" s="26">
        <v>19.399999999999999</v>
      </c>
      <c r="GW168" s="26">
        <v>59.19</v>
      </c>
      <c r="GX168" s="26">
        <v>41.39</v>
      </c>
      <c r="GY168" s="26">
        <v>56.02</v>
      </c>
      <c r="GZ168" s="26">
        <v>54.81</v>
      </c>
      <c r="HA168" s="26">
        <v>25.58</v>
      </c>
      <c r="HB168" s="26">
        <v>34.549999999999997</v>
      </c>
      <c r="HC168" s="26">
        <v>17.55</v>
      </c>
      <c r="HD168" s="26">
        <v>8.66</v>
      </c>
      <c r="HE168" s="26">
        <v>12.39</v>
      </c>
      <c r="HF168" s="26">
        <v>9.02</v>
      </c>
      <c r="HG168" s="26">
        <v>2</v>
      </c>
      <c r="HI168" s="27">
        <f t="shared" si="74"/>
        <v>2.1531068570584816E-2</v>
      </c>
      <c r="HJ168" s="27">
        <f t="shared" si="74"/>
        <v>9.8491887399832414E-3</v>
      </c>
      <c r="HK168" s="27">
        <f t="shared" si="74"/>
        <v>1.4439314888600212E-2</v>
      </c>
      <c r="HL168" s="27">
        <f t="shared" si="74"/>
        <v>1.9178880511621504E-2</v>
      </c>
      <c r="HM168" s="27">
        <f t="shared" si="97"/>
        <v>2.563443651441211E-2</v>
      </c>
      <c r="HN168" s="27">
        <f t="shared" si="97"/>
        <v>3.821506402550421E-2</v>
      </c>
      <c r="HO168" s="27">
        <f t="shared" si="97"/>
        <v>3.5604042221389937E-2</v>
      </c>
      <c r="HP168" s="27">
        <f t="shared" si="97"/>
        <v>1.1730357199455557E-2</v>
      </c>
      <c r="HQ168" s="27">
        <f t="shared" si="97"/>
        <v>1.0305070156538209E-2</v>
      </c>
      <c r="HR168" s="27">
        <f t="shared" si="97"/>
        <v>1.9321306240387727E-2</v>
      </c>
      <c r="HS168" s="27">
        <f t="shared" si="97"/>
        <v>9.247949678532881E-3</v>
      </c>
      <c r="HT168" s="27">
        <f t="shared" si="97"/>
        <v>0.13919174221468567</v>
      </c>
      <c r="HU168" s="27">
        <f t="shared" si="97"/>
        <v>9.8389649980580307E-3</v>
      </c>
      <c r="HW168" s="27">
        <f t="shared" si="77"/>
        <v>4.6061414993052094E-2</v>
      </c>
      <c r="HX168" s="27">
        <f t="shared" si="78"/>
        <v>1.8610042124198336E-2</v>
      </c>
      <c r="HY168" s="27">
        <f t="shared" si="79"/>
        <v>2.4091996891629455E-2</v>
      </c>
      <c r="HZ168" s="27">
        <f t="shared" si="80"/>
        <v>2.8031851755785989E-2</v>
      </c>
      <c r="IA168" s="27">
        <f t="shared" si="81"/>
        <v>3.7710819556351659E-2</v>
      </c>
      <c r="IB168" s="27">
        <f t="shared" si="82"/>
        <v>4.9163679868811164E-2</v>
      </c>
      <c r="IC168" s="27">
        <f t="shared" si="83"/>
        <v>4.5971939316258682E-2</v>
      </c>
      <c r="ID168" s="27">
        <f t="shared" si="84"/>
        <v>1.945245134385715E-2</v>
      </c>
      <c r="IE168" s="27">
        <f t="shared" si="85"/>
        <v>1.4418854163028263E-2</v>
      </c>
      <c r="IF168" s="27">
        <f t="shared" si="86"/>
        <v>2.6044541172855443E-2</v>
      </c>
      <c r="IG168" s="27">
        <f t="shared" si="87"/>
        <v>1.1140080182760708E-2</v>
      </c>
      <c r="IH168" s="27"/>
      <c r="II168" s="27"/>
      <c r="IK168" s="27">
        <f t="shared" si="94"/>
        <v>2.8497651313650119E-3</v>
      </c>
      <c r="IL168" s="27">
        <f t="shared" si="94"/>
        <v>3.8270439793401893E-3</v>
      </c>
      <c r="IM168" s="27">
        <f t="shared" si="94"/>
        <v>1.3082938377350164E-2</v>
      </c>
      <c r="IN168" s="27">
        <f t="shared" si="93"/>
        <v>0.28325646672070331</v>
      </c>
      <c r="IO168" s="27">
        <f t="shared" si="93"/>
        <v>7.3597132831227971E-2</v>
      </c>
      <c r="IP168" s="27">
        <f t="shared" si="93"/>
        <v>4.5014750248033265E-3</v>
      </c>
      <c r="IQ168" s="27">
        <f t="shared" si="93"/>
        <v>3.0061532445662911E-2</v>
      </c>
      <c r="IR168" s="27">
        <f t="shared" si="93"/>
        <v>5.3954987378702626E-3</v>
      </c>
      <c r="IS168" s="27">
        <f t="shared" si="93"/>
        <v>6.1589778319519131E-3</v>
      </c>
      <c r="IT168" s="27">
        <f t="shared" si="98"/>
        <v>1.5078535477192345E-2</v>
      </c>
      <c r="IU168" s="27">
        <f t="shared" si="98"/>
        <v>9.1292508772009159E-2</v>
      </c>
      <c r="IV168" s="27">
        <f t="shared" si="98"/>
        <v>0.11166537668783826</v>
      </c>
      <c r="IW168" s="27">
        <f t="shared" si="98"/>
        <v>1.5574010034182333E-2</v>
      </c>
    </row>
    <row r="169" spans="1:257">
      <c r="A169" s="21">
        <v>167</v>
      </c>
      <c r="B169" s="19" t="s">
        <v>173</v>
      </c>
      <c r="C169" s="19">
        <v>1</v>
      </c>
      <c r="D169" s="19">
        <v>1</v>
      </c>
      <c r="E169" s="19">
        <v>4</v>
      </c>
      <c r="G169" s="23">
        <v>41219</v>
      </c>
      <c r="H169" s="24">
        <v>0.16862268518518519</v>
      </c>
      <c r="J169" s="25">
        <v>18.936</v>
      </c>
      <c r="K169" s="25">
        <v>-31.786999999999999</v>
      </c>
      <c r="L169" s="25">
        <v>10.55</v>
      </c>
      <c r="M169" s="26"/>
      <c r="O169" s="26">
        <v>43.156905819999999</v>
      </c>
      <c r="P169" s="26">
        <v>8.8766830799999994</v>
      </c>
      <c r="Q169" s="26">
        <v>0.91600101</v>
      </c>
      <c r="R169" s="26">
        <v>2.0461839999999999E-2</v>
      </c>
      <c r="S169" s="26">
        <v>0.26627090999999997</v>
      </c>
      <c r="T169" s="26">
        <v>32.9897195</v>
      </c>
      <c r="U169" s="26">
        <v>1.11949641</v>
      </c>
      <c r="V169" s="26">
        <v>6.6148390300000006</v>
      </c>
      <c r="W169" s="26">
        <v>2.1127919999999998</v>
      </c>
      <c r="X169" s="26">
        <v>1.7496650599999999</v>
      </c>
      <c r="Y169" s="26">
        <v>5.3002840000000002E-2</v>
      </c>
      <c r="Z169" s="26">
        <v>0.60099999999999998</v>
      </c>
      <c r="AA169" s="26">
        <v>0.47400000000000003</v>
      </c>
      <c r="AB169" s="26">
        <f t="shared" si="88"/>
        <v>98.950837500000006</v>
      </c>
      <c r="AC169" s="26">
        <f t="shared" si="89"/>
        <v>0.25306445279602491</v>
      </c>
      <c r="AD169" s="26">
        <f t="shared" si="75"/>
        <v>0.10695389414777792</v>
      </c>
      <c r="AE169" s="26">
        <f t="shared" si="76"/>
        <v>98.590819153056202</v>
      </c>
      <c r="AG169" s="25">
        <v>75.024000000000001</v>
      </c>
      <c r="AH169" s="25">
        <v>20.262</v>
      </c>
      <c r="AI169" s="25">
        <v>0.88029999999999997</v>
      </c>
      <c r="AJ169" s="25">
        <v>3.3799999999999997E-2</v>
      </c>
      <c r="AK169" s="25">
        <v>0.31609999999999999</v>
      </c>
      <c r="AL169" s="25">
        <v>44.146999999999998</v>
      </c>
      <c r="AM169" s="25">
        <v>3.2987000000000002</v>
      </c>
      <c r="AN169" s="25">
        <v>8.7759999999999998</v>
      </c>
      <c r="AO169" s="25">
        <v>8.8689999999999998</v>
      </c>
      <c r="AP169" s="25">
        <v>10.865</v>
      </c>
      <c r="AQ169" s="25">
        <v>0.36620000000000003</v>
      </c>
      <c r="AR169" s="25">
        <v>7.29</v>
      </c>
      <c r="AS169" s="25">
        <v>24.386399999999998</v>
      </c>
      <c r="AU169" s="26">
        <v>40.459800000000001</v>
      </c>
      <c r="AV169" s="26">
        <v>7.4260000000000002</v>
      </c>
      <c r="AW169" s="26">
        <v>0.86929999999999996</v>
      </c>
      <c r="AX169" s="26">
        <v>2.0400000000000001E-2</v>
      </c>
      <c r="AY169" s="26">
        <v>0.26050000000000001</v>
      </c>
      <c r="AZ169" s="26">
        <v>31.128</v>
      </c>
      <c r="BA169" s="26">
        <v>1.0895999999999999</v>
      </c>
      <c r="BB169" s="26">
        <v>5.0278</v>
      </c>
      <c r="BC169" s="26">
        <v>2.1779000000000002</v>
      </c>
      <c r="BD169" s="26">
        <v>1.268</v>
      </c>
      <c r="BE169" s="26">
        <v>5.4600000000000003E-2</v>
      </c>
      <c r="BF169" s="26">
        <v>0.65759999999999996</v>
      </c>
      <c r="BG169" s="26">
        <v>0.48770000000000002</v>
      </c>
      <c r="BI169" s="27">
        <f t="shared" si="92"/>
        <v>1.0666613730171677</v>
      </c>
      <c r="BJ169" s="27">
        <f t="shared" si="92"/>
        <v>1.1953518825747373</v>
      </c>
      <c r="BK169" s="27">
        <f t="shared" si="92"/>
        <v>1.0537225468767975</v>
      </c>
      <c r="BL169" s="27">
        <f t="shared" si="91"/>
        <v>1.0030313725490194</v>
      </c>
      <c r="BM169" s="27">
        <f t="shared" si="91"/>
        <v>1.0221532053742801</v>
      </c>
      <c r="BN169" s="27">
        <f t="shared" si="91"/>
        <v>1.0598085164482138</v>
      </c>
      <c r="BO169" s="27">
        <f t="shared" si="68"/>
        <v>1.0274379680616741</v>
      </c>
      <c r="BP169" s="27">
        <f t="shared" si="68"/>
        <v>1.3156527765623136</v>
      </c>
      <c r="BQ169" s="27">
        <f t="shared" si="68"/>
        <v>0.97010514716010821</v>
      </c>
      <c r="BR169" s="27">
        <f t="shared" si="68"/>
        <v>1.3798620347003154</v>
      </c>
      <c r="BS169" s="27">
        <f t="shared" si="68"/>
        <v>0.97074798534798534</v>
      </c>
      <c r="BT169" s="27">
        <f t="shared" si="68"/>
        <v>0.91392944038929447</v>
      </c>
      <c r="BU169" s="27">
        <f t="shared" si="90"/>
        <v>0.97190896042649166</v>
      </c>
      <c r="BW169" s="19">
        <v>420665.1</v>
      </c>
      <c r="BX169" s="19">
        <v>78300.600000000006</v>
      </c>
      <c r="BY169" s="19">
        <v>16764.2</v>
      </c>
      <c r="BZ169" s="19">
        <v>66.5</v>
      </c>
      <c r="CA169" s="19">
        <v>482.2</v>
      </c>
      <c r="CB169" s="19">
        <v>55596.9</v>
      </c>
      <c r="CC169" s="19">
        <v>1612.9</v>
      </c>
      <c r="CD169" s="19">
        <v>39371.5</v>
      </c>
      <c r="CE169" s="19">
        <v>50375.8</v>
      </c>
      <c r="CF169" s="19">
        <v>5440.6</v>
      </c>
      <c r="CG169" s="19">
        <v>1087.5</v>
      </c>
      <c r="CH169" s="19">
        <v>226.1</v>
      </c>
      <c r="CI169" s="19">
        <v>8599.9</v>
      </c>
      <c r="CK169" s="19">
        <f t="shared" si="72"/>
        <v>423789.24285714282</v>
      </c>
      <c r="CL169" s="19">
        <f t="shared" si="72"/>
        <v>79613.490196078434</v>
      </c>
      <c r="CM169" s="19">
        <f t="shared" si="72"/>
        <v>23257.470212765958</v>
      </c>
      <c r="CN169" s="19">
        <f t="shared" si="72"/>
        <v>387.45000000000005</v>
      </c>
      <c r="CO169" s="19">
        <f t="shared" si="95"/>
        <v>684.77872340425529</v>
      </c>
      <c r="CP169" s="19">
        <f t="shared" si="95"/>
        <v>55920.619298245612</v>
      </c>
      <c r="CQ169" s="19">
        <f t="shared" si="95"/>
        <v>1830.7</v>
      </c>
      <c r="CR169" s="19">
        <f t="shared" si="95"/>
        <v>40069.9</v>
      </c>
      <c r="CS169" s="19">
        <f t="shared" si="95"/>
        <v>54329.9</v>
      </c>
      <c r="CT169" s="19">
        <f t="shared" si="95"/>
        <v>5789.75</v>
      </c>
      <c r="CU169" s="19">
        <f t="shared" si="95"/>
        <v>2751.2476190476191</v>
      </c>
      <c r="CV169" s="19">
        <f t="shared" si="95"/>
        <v>352.84444444444443</v>
      </c>
      <c r="CW169" s="19">
        <f t="shared" si="95"/>
        <v>9625.85</v>
      </c>
      <c r="CY169" s="19">
        <v>3691.4</v>
      </c>
      <c r="CZ169" s="19">
        <v>1489.9</v>
      </c>
      <c r="DA169" s="19">
        <v>6714.3</v>
      </c>
      <c r="DB169" s="19">
        <v>332.6</v>
      </c>
      <c r="DC169" s="19">
        <v>222.8</v>
      </c>
      <c r="DD169" s="19">
        <v>359.2</v>
      </c>
      <c r="DE169" s="19">
        <v>236.1</v>
      </c>
      <c r="DF169" s="19">
        <v>814.8</v>
      </c>
      <c r="DG169" s="19">
        <v>4176.8999999999996</v>
      </c>
      <c r="DH169" s="19">
        <v>395.7</v>
      </c>
      <c r="DI169" s="19">
        <v>1789.2</v>
      </c>
      <c r="DJ169" s="19">
        <v>156.30000000000001</v>
      </c>
      <c r="DK169" s="19">
        <v>1080.8</v>
      </c>
      <c r="DM169" s="19">
        <v>2367.8000000000002</v>
      </c>
      <c r="DN169" s="19">
        <v>1097.4000000000001</v>
      </c>
      <c r="DO169" s="19">
        <v>6242.1</v>
      </c>
      <c r="DP169" s="19">
        <v>309.3</v>
      </c>
      <c r="DQ169" s="19">
        <v>179.6</v>
      </c>
      <c r="DR169" s="19">
        <v>296</v>
      </c>
      <c r="DS169" s="19">
        <v>199.5</v>
      </c>
      <c r="DT169" s="19">
        <v>582</v>
      </c>
      <c r="DU169" s="19">
        <v>3731.3</v>
      </c>
      <c r="DV169" s="19">
        <v>302.60000000000002</v>
      </c>
      <c r="DW169" s="19">
        <v>1549.7</v>
      </c>
      <c r="DX169" s="19">
        <v>103.1</v>
      </c>
      <c r="DY169" s="19">
        <v>971.1</v>
      </c>
      <c r="EA169" s="19">
        <f t="shared" si="73"/>
        <v>3124.1428571428573</v>
      </c>
      <c r="EB169" s="19">
        <f t="shared" si="73"/>
        <v>1312.8901960784315</v>
      </c>
      <c r="EC169" s="19">
        <f t="shared" si="73"/>
        <v>6493.2702127659577</v>
      </c>
      <c r="ED169" s="19">
        <f t="shared" si="73"/>
        <v>320.95000000000005</v>
      </c>
      <c r="EE169" s="19">
        <f t="shared" si="96"/>
        <v>202.57872340425533</v>
      </c>
      <c r="EF169" s="19">
        <f t="shared" si="96"/>
        <v>323.71929824561403</v>
      </c>
      <c r="EG169" s="19">
        <f t="shared" si="96"/>
        <v>217.8</v>
      </c>
      <c r="EH169" s="19">
        <f t="shared" si="96"/>
        <v>698.4</v>
      </c>
      <c r="EI169" s="19">
        <f t="shared" si="96"/>
        <v>3954.1</v>
      </c>
      <c r="EJ169" s="19">
        <f t="shared" si="96"/>
        <v>349.15</v>
      </c>
      <c r="EK169" s="19">
        <f t="shared" si="96"/>
        <v>1663.7476190476191</v>
      </c>
      <c r="EL169" s="19">
        <f t="shared" si="96"/>
        <v>126.74444444444444</v>
      </c>
      <c r="EM169" s="19">
        <f t="shared" si="96"/>
        <v>1025.95</v>
      </c>
      <c r="EO169" s="26">
        <v>30.07</v>
      </c>
      <c r="EQ169" s="19">
        <v>10</v>
      </c>
      <c r="ER169" s="19">
        <v>30</v>
      </c>
      <c r="ES169" s="19">
        <v>20</v>
      </c>
      <c r="ET169" s="19">
        <v>50</v>
      </c>
      <c r="EU169" s="19">
        <v>30</v>
      </c>
      <c r="EV169" s="19">
        <v>30</v>
      </c>
      <c r="EW169" s="19">
        <v>30</v>
      </c>
      <c r="EX169" s="19">
        <v>30</v>
      </c>
      <c r="EY169" s="19">
        <v>20</v>
      </c>
      <c r="EZ169" s="19">
        <v>30</v>
      </c>
      <c r="FA169" s="19">
        <v>20</v>
      </c>
      <c r="FB169" s="19">
        <v>30</v>
      </c>
      <c r="FC169" s="19">
        <v>20</v>
      </c>
      <c r="FE169" s="25">
        <v>2.1</v>
      </c>
      <c r="FF169" s="25">
        <v>2.2999999999999998</v>
      </c>
      <c r="FG169" s="25">
        <v>2.2000000000000002</v>
      </c>
      <c r="FH169" s="25">
        <v>2.8</v>
      </c>
      <c r="FI169" s="25">
        <v>2.2000000000000002</v>
      </c>
      <c r="FJ169" s="25">
        <v>3.2</v>
      </c>
      <c r="FK169" s="25">
        <v>2.5</v>
      </c>
      <c r="FL169" s="25">
        <v>2.8</v>
      </c>
      <c r="FM169" s="25">
        <v>2.2000000000000002</v>
      </c>
      <c r="FN169" s="25">
        <v>2.8</v>
      </c>
      <c r="FO169" s="25">
        <v>2.2000000000000002</v>
      </c>
      <c r="FP169" s="25">
        <v>3.5</v>
      </c>
      <c r="FQ169" s="25">
        <v>2.2000000000000002</v>
      </c>
      <c r="FR169" s="25"/>
      <c r="FS169" s="25">
        <v>2.8</v>
      </c>
      <c r="FT169" s="25">
        <v>2.8</v>
      </c>
      <c r="FU169" s="25">
        <v>2.5</v>
      </c>
      <c r="FV169" s="25">
        <v>2.8</v>
      </c>
      <c r="FW169" s="25">
        <v>2.5</v>
      </c>
      <c r="FX169" s="25">
        <v>2.5</v>
      </c>
      <c r="FY169" s="25">
        <v>2.5</v>
      </c>
      <c r="FZ169" s="25">
        <v>2.8</v>
      </c>
      <c r="GA169" s="25">
        <v>2.2000000000000002</v>
      </c>
      <c r="GB169" s="25">
        <v>2.8</v>
      </c>
      <c r="GC169" s="25">
        <v>2</v>
      </c>
      <c r="GD169" s="25">
        <v>2.8</v>
      </c>
      <c r="GE169" s="25">
        <v>2.2000000000000002</v>
      </c>
      <c r="GG169" s="28">
        <v>560706</v>
      </c>
      <c r="GH169" s="28">
        <v>386426.8</v>
      </c>
      <c r="GI169" s="28">
        <v>1904278.9</v>
      </c>
      <c r="GJ169" s="28">
        <v>136666</v>
      </c>
      <c r="GK169" s="28">
        <v>151055.4</v>
      </c>
      <c r="GL169" s="28">
        <v>125939.4</v>
      </c>
      <c r="GM169" s="28">
        <v>48865.4</v>
      </c>
      <c r="GN169" s="28">
        <v>448639.5</v>
      </c>
      <c r="GO169" s="28">
        <v>568018.30000000005</v>
      </c>
      <c r="GP169" s="28">
        <v>50075.9</v>
      </c>
      <c r="GQ169" s="28">
        <v>296729</v>
      </c>
      <c r="GR169" s="28">
        <v>3095.5</v>
      </c>
      <c r="GS169" s="28">
        <v>35263.800000000003</v>
      </c>
      <c r="GU169" s="26">
        <v>25.21</v>
      </c>
      <c r="GV169" s="26">
        <v>19.399999999999999</v>
      </c>
      <c r="GW169" s="26">
        <v>59.19</v>
      </c>
      <c r="GX169" s="26">
        <v>41.39</v>
      </c>
      <c r="GY169" s="26">
        <v>56.02</v>
      </c>
      <c r="GZ169" s="26">
        <v>54.81</v>
      </c>
      <c r="HA169" s="26">
        <v>25.58</v>
      </c>
      <c r="HB169" s="26">
        <v>34.549999999999997</v>
      </c>
      <c r="HC169" s="26">
        <v>17.55</v>
      </c>
      <c r="HD169" s="26">
        <v>8.66</v>
      </c>
      <c r="HE169" s="26">
        <v>12.39</v>
      </c>
      <c r="HF169" s="26">
        <v>9.02</v>
      </c>
      <c r="HG169" s="26">
        <v>2</v>
      </c>
      <c r="HI169" s="27">
        <f t="shared" si="74"/>
        <v>2.0739543426447651E-2</v>
      </c>
      <c r="HJ169" s="27">
        <f t="shared" si="74"/>
        <v>9.7129996926415847E-3</v>
      </c>
      <c r="HK169" s="27">
        <f t="shared" si="74"/>
        <v>1.4438774582906109E-2</v>
      </c>
      <c r="HL169" s="27">
        <f t="shared" si="74"/>
        <v>1.8830102594202789E-2</v>
      </c>
      <c r="HM169" s="27">
        <f t="shared" si="97"/>
        <v>2.4100645255566225E-2</v>
      </c>
      <c r="HN169" s="27">
        <f t="shared" si="97"/>
        <v>3.7069676287435981E-2</v>
      </c>
      <c r="HO169" s="27">
        <f t="shared" si="97"/>
        <v>3.5456228821617676E-2</v>
      </c>
      <c r="HP169" s="27">
        <f t="shared" si="97"/>
        <v>1.1960596981886024E-2</v>
      </c>
      <c r="HQ169" s="27">
        <f t="shared" si="97"/>
        <v>1.031126543875119E-2</v>
      </c>
      <c r="HR169" s="27">
        <f t="shared" si="97"/>
        <v>1.9917724848761045E-2</v>
      </c>
      <c r="HS169" s="27">
        <f t="shared" si="97"/>
        <v>9.0451562916795559E-3</v>
      </c>
      <c r="HT169" s="27">
        <f t="shared" si="97"/>
        <v>0.13392503663924224</v>
      </c>
      <c r="HU169" s="27">
        <f t="shared" si="97"/>
        <v>9.6592656579859663E-3</v>
      </c>
      <c r="HW169" s="27">
        <f t="shared" si="77"/>
        <v>4.4368105252199461E-2</v>
      </c>
      <c r="HX169" s="27">
        <f t="shared" si="78"/>
        <v>1.8352712919246273E-2</v>
      </c>
      <c r="HY169" s="27">
        <f t="shared" si="79"/>
        <v>2.4091095391578842E-2</v>
      </c>
      <c r="HZ169" s="27">
        <f t="shared" si="80"/>
        <v>2.7522077951686798E-2</v>
      </c>
      <c r="IA169" s="27">
        <f t="shared" si="81"/>
        <v>3.5454459235463476E-2</v>
      </c>
      <c r="IB169" s="27">
        <f t="shared" si="82"/>
        <v>4.7690138543786391E-2</v>
      </c>
      <c r="IC169" s="27">
        <f t="shared" si="83"/>
        <v>4.5781082654472741E-2</v>
      </c>
      <c r="ID169" s="27">
        <f t="shared" si="84"/>
        <v>1.9834257975061595E-2</v>
      </c>
      <c r="IE169" s="27">
        <f t="shared" si="85"/>
        <v>1.4427522601900665E-2</v>
      </c>
      <c r="IF169" s="27">
        <f t="shared" si="86"/>
        <v>2.6848495564384425E-2</v>
      </c>
      <c r="IG169" s="27">
        <f t="shared" si="87"/>
        <v>1.0895795268957191E-2</v>
      </c>
      <c r="IH169" s="27"/>
      <c r="II169" s="27"/>
      <c r="IK169" s="27">
        <f t="shared" si="94"/>
        <v>2.8324789385494853E-3</v>
      </c>
      <c r="IL169" s="27">
        <f t="shared" si="94"/>
        <v>3.8251866080925992E-3</v>
      </c>
      <c r="IM169" s="27">
        <f t="shared" si="94"/>
        <v>1.3267354822953544E-2</v>
      </c>
      <c r="IN169" s="27">
        <f t="shared" si="93"/>
        <v>0.32641184835927439</v>
      </c>
      <c r="IO169" s="27">
        <f t="shared" si="93"/>
        <v>6.5042129491434744E-2</v>
      </c>
      <c r="IP169" s="27">
        <f t="shared" si="93"/>
        <v>4.491190627512155E-3</v>
      </c>
      <c r="IQ169" s="27">
        <f t="shared" si="93"/>
        <v>2.9544946018811084E-2</v>
      </c>
      <c r="IR169" s="27">
        <f t="shared" si="93"/>
        <v>5.3994807668628578E-3</v>
      </c>
      <c r="IS169" s="27">
        <f t="shared" si="93"/>
        <v>6.179751431661374E-3</v>
      </c>
      <c r="IT169" s="27">
        <f t="shared" si="98"/>
        <v>1.5162511417131789E-2</v>
      </c>
      <c r="IU169" s="27">
        <f t="shared" si="98"/>
        <v>7.8786923484473789E-2</v>
      </c>
      <c r="IV169" s="27">
        <f t="shared" si="98"/>
        <v>0.10197803812215407</v>
      </c>
      <c r="IW169" s="27">
        <f t="shared" si="98"/>
        <v>1.5475204206796735E-2</v>
      </c>
    </row>
    <row r="170" spans="1:257">
      <c r="A170" s="21">
        <v>168</v>
      </c>
      <c r="B170" s="19" t="s">
        <v>173</v>
      </c>
      <c r="C170" s="19">
        <v>1</v>
      </c>
      <c r="D170" s="19">
        <v>1</v>
      </c>
      <c r="E170" s="19">
        <v>5</v>
      </c>
      <c r="G170" s="23">
        <v>41219</v>
      </c>
      <c r="H170" s="24">
        <v>0.17164351851851853</v>
      </c>
      <c r="J170" s="25">
        <v>18.923999999999999</v>
      </c>
      <c r="K170" s="25">
        <v>-31.771000000000001</v>
      </c>
      <c r="L170" s="25">
        <v>10.55</v>
      </c>
      <c r="M170" s="26"/>
      <c r="O170" s="26">
        <v>43.550544379999998</v>
      </c>
      <c r="P170" s="26">
        <v>8.7104105999999994</v>
      </c>
      <c r="Q170" s="26">
        <v>0.92768043999999994</v>
      </c>
      <c r="R170" s="26">
        <v>1.1692480000000002E-2</v>
      </c>
      <c r="S170" s="26">
        <v>0.25597313999999999</v>
      </c>
      <c r="T170" s="26">
        <v>32.796744500000003</v>
      </c>
      <c r="U170" s="26">
        <v>1.03427523</v>
      </c>
      <c r="V170" s="26">
        <v>6.7690581400000003</v>
      </c>
      <c r="W170" s="26">
        <v>2.2443167999999996</v>
      </c>
      <c r="X170" s="26">
        <v>1.7334894199999999</v>
      </c>
      <c r="Y170" s="26">
        <v>5.0593619999999999E-2</v>
      </c>
      <c r="Z170" s="26">
        <v>0.61199999999999999</v>
      </c>
      <c r="AA170" s="26">
        <v>0.44400000000000006</v>
      </c>
      <c r="AB170" s="26">
        <f t="shared" si="88"/>
        <v>99.140778749999996</v>
      </c>
      <c r="AC170" s="26">
        <f t="shared" si="89"/>
        <v>0.25769624810510355</v>
      </c>
      <c r="AD170" s="26">
        <f t="shared" si="75"/>
        <v>0.10018466034095654</v>
      </c>
      <c r="AE170" s="26">
        <f t="shared" si="76"/>
        <v>98.782897841553932</v>
      </c>
      <c r="AG170" s="25">
        <v>75.771000000000001</v>
      </c>
      <c r="AH170" s="25">
        <v>19.891999999999999</v>
      </c>
      <c r="AI170" s="25">
        <v>0.89070000000000005</v>
      </c>
      <c r="AJ170" s="25">
        <v>1.8700000000000001E-2</v>
      </c>
      <c r="AK170" s="25">
        <v>0.30499999999999999</v>
      </c>
      <c r="AL170" s="25">
        <v>43.871000000000002</v>
      </c>
      <c r="AM170" s="25">
        <v>3.0468000000000002</v>
      </c>
      <c r="AN170" s="25">
        <v>8.9969999999999999</v>
      </c>
      <c r="AO170" s="25">
        <v>9.4190000000000005</v>
      </c>
      <c r="AP170" s="25">
        <v>10.794</v>
      </c>
      <c r="AQ170" s="25">
        <v>0.34810000000000002</v>
      </c>
      <c r="AR170" s="25">
        <v>7.4332000000000003</v>
      </c>
      <c r="AS170" s="25">
        <v>22.8672</v>
      </c>
      <c r="AU170" s="26">
        <v>40.8626</v>
      </c>
      <c r="AV170" s="26">
        <v>7.2904</v>
      </c>
      <c r="AW170" s="26">
        <v>0.87960000000000005</v>
      </c>
      <c r="AX170" s="26">
        <v>1.1299999999999999E-2</v>
      </c>
      <c r="AY170" s="26">
        <v>0.25130000000000002</v>
      </c>
      <c r="AZ170" s="26">
        <v>30.933399999999999</v>
      </c>
      <c r="BA170" s="26">
        <v>1.0064</v>
      </c>
      <c r="BB170" s="26">
        <v>5.1543999999999999</v>
      </c>
      <c r="BC170" s="26">
        <v>2.3129</v>
      </c>
      <c r="BD170" s="26">
        <v>1.2597</v>
      </c>
      <c r="BE170" s="26">
        <v>5.1900000000000002E-2</v>
      </c>
      <c r="BF170" s="26">
        <v>0.67049999999999998</v>
      </c>
      <c r="BG170" s="26">
        <v>0.45729999999999998</v>
      </c>
      <c r="BI170" s="27">
        <f t="shared" si="92"/>
        <v>1.0657800624531968</v>
      </c>
      <c r="BJ170" s="27">
        <f t="shared" si="92"/>
        <v>1.1947781466037528</v>
      </c>
      <c r="BK170" s="27">
        <f t="shared" si="92"/>
        <v>1.0546617098681217</v>
      </c>
      <c r="BL170" s="27">
        <f t="shared" si="91"/>
        <v>1.0347327433628322</v>
      </c>
      <c r="BM170" s="27">
        <f t="shared" si="91"/>
        <v>1.0185958615200954</v>
      </c>
      <c r="BN170" s="27">
        <f t="shared" si="91"/>
        <v>1.0602373001351291</v>
      </c>
      <c r="BO170" s="27">
        <f t="shared" si="68"/>
        <v>1.0276979630365659</v>
      </c>
      <c r="BP170" s="27">
        <f t="shared" si="68"/>
        <v>1.3132582143411455</v>
      </c>
      <c r="BQ170" s="27">
        <f t="shared" si="68"/>
        <v>0.97034752907605148</v>
      </c>
      <c r="BR170" s="27">
        <f t="shared" si="68"/>
        <v>1.3761128998968006</v>
      </c>
      <c r="BS170" s="27">
        <f t="shared" si="68"/>
        <v>0.97482890173410397</v>
      </c>
      <c r="BT170" s="27">
        <f t="shared" si="68"/>
        <v>0.91275167785234901</v>
      </c>
      <c r="BU170" s="27">
        <f t="shared" si="90"/>
        <v>0.97091624753990835</v>
      </c>
      <c r="BW170" s="19">
        <v>424855.3</v>
      </c>
      <c r="BX170" s="19">
        <v>76867.3</v>
      </c>
      <c r="BY170" s="19">
        <v>16963.8</v>
      </c>
      <c r="BZ170" s="19">
        <v>43.2</v>
      </c>
      <c r="CA170" s="19">
        <v>465.6</v>
      </c>
      <c r="CB170" s="19">
        <v>55251.1</v>
      </c>
      <c r="CC170" s="19">
        <v>1489.9</v>
      </c>
      <c r="CD170" s="19">
        <v>40362.5</v>
      </c>
      <c r="CE170" s="19">
        <v>53505.1</v>
      </c>
      <c r="CF170" s="19">
        <v>5404.1</v>
      </c>
      <c r="CG170" s="19">
        <v>1034.3</v>
      </c>
      <c r="CH170" s="19">
        <v>229.5</v>
      </c>
      <c r="CI170" s="19">
        <v>8064.5</v>
      </c>
      <c r="CK170" s="19">
        <f t="shared" si="72"/>
        <v>427846.44285714283</v>
      </c>
      <c r="CL170" s="19">
        <f t="shared" si="72"/>
        <v>78115.915686274515</v>
      </c>
      <c r="CM170" s="19">
        <f t="shared" si="72"/>
        <v>23287.259574468084</v>
      </c>
      <c r="CN170" s="19">
        <f t="shared" si="72"/>
        <v>380.75</v>
      </c>
      <c r="CO170" s="19">
        <f t="shared" si="95"/>
        <v>687.06595744680851</v>
      </c>
      <c r="CP170" s="19">
        <f t="shared" si="95"/>
        <v>55590.705263157892</v>
      </c>
      <c r="CQ170" s="19">
        <f t="shared" si="95"/>
        <v>1704.4</v>
      </c>
      <c r="CR170" s="19">
        <f t="shared" si="95"/>
        <v>41069.199999999997</v>
      </c>
      <c r="CS170" s="19">
        <f t="shared" si="95"/>
        <v>57406</v>
      </c>
      <c r="CT170" s="19">
        <f t="shared" si="95"/>
        <v>5716.7000000000007</v>
      </c>
      <c r="CU170" s="19">
        <f t="shared" si="95"/>
        <v>2685.3714285714286</v>
      </c>
      <c r="CV170" s="19">
        <f t="shared" si="95"/>
        <v>362.48888888888888</v>
      </c>
      <c r="CW170" s="19">
        <f t="shared" si="95"/>
        <v>9118.7000000000007</v>
      </c>
      <c r="CY170" s="19">
        <v>3558.4</v>
      </c>
      <c r="CZ170" s="19">
        <v>1400.1</v>
      </c>
      <c r="DA170" s="19">
        <v>6541.4</v>
      </c>
      <c r="DB170" s="19">
        <v>352.5</v>
      </c>
      <c r="DC170" s="19">
        <v>226.1</v>
      </c>
      <c r="DD170" s="19">
        <v>335.9</v>
      </c>
      <c r="DE170" s="19">
        <v>229.5</v>
      </c>
      <c r="DF170" s="19">
        <v>791.5</v>
      </c>
      <c r="DG170" s="19">
        <v>3977.4</v>
      </c>
      <c r="DH170" s="19">
        <v>369.1</v>
      </c>
      <c r="DI170" s="19">
        <v>1799.1</v>
      </c>
      <c r="DJ170" s="19">
        <v>149.6</v>
      </c>
      <c r="DK170" s="19">
        <v>1130.7</v>
      </c>
      <c r="DM170" s="19">
        <v>2234.8000000000002</v>
      </c>
      <c r="DN170" s="19">
        <v>1064.2</v>
      </c>
      <c r="DO170" s="19">
        <v>6075.8</v>
      </c>
      <c r="DP170" s="19">
        <v>322.60000000000002</v>
      </c>
      <c r="DQ170" s="19">
        <v>216.2</v>
      </c>
      <c r="DR170" s="19">
        <v>342.5</v>
      </c>
      <c r="DS170" s="19">
        <v>199.5</v>
      </c>
      <c r="DT170" s="19">
        <v>621.9</v>
      </c>
      <c r="DU170" s="19">
        <v>3824.4</v>
      </c>
      <c r="DV170" s="19">
        <v>256.10000000000002</v>
      </c>
      <c r="DW170" s="19">
        <v>1516.5</v>
      </c>
      <c r="DX170" s="19">
        <v>119.7</v>
      </c>
      <c r="DY170" s="19">
        <v>977.7</v>
      </c>
      <c r="EA170" s="19">
        <f t="shared" si="73"/>
        <v>2991.1428571428573</v>
      </c>
      <c r="EB170" s="19">
        <f t="shared" si="73"/>
        <v>1248.6156862745097</v>
      </c>
      <c r="EC170" s="19">
        <f t="shared" si="73"/>
        <v>6323.4595744680846</v>
      </c>
      <c r="ED170" s="19">
        <f t="shared" si="73"/>
        <v>337.55</v>
      </c>
      <c r="EE170" s="19">
        <f t="shared" si="96"/>
        <v>221.46595744680849</v>
      </c>
      <c r="EF170" s="19">
        <f t="shared" si="96"/>
        <v>339.60526315789474</v>
      </c>
      <c r="EG170" s="19">
        <f t="shared" si="96"/>
        <v>214.5</v>
      </c>
      <c r="EH170" s="19">
        <f t="shared" si="96"/>
        <v>706.7</v>
      </c>
      <c r="EI170" s="19">
        <f t="shared" si="96"/>
        <v>3900.9</v>
      </c>
      <c r="EJ170" s="19">
        <f t="shared" si="96"/>
        <v>312.60000000000002</v>
      </c>
      <c r="EK170" s="19">
        <f t="shared" si="96"/>
        <v>1651.0714285714284</v>
      </c>
      <c r="EL170" s="19">
        <f t="shared" si="96"/>
        <v>132.98888888888888</v>
      </c>
      <c r="EM170" s="19">
        <f t="shared" si="96"/>
        <v>1054.2</v>
      </c>
      <c r="EO170" s="26">
        <v>30.07</v>
      </c>
      <c r="EQ170" s="19">
        <v>10</v>
      </c>
      <c r="ER170" s="19">
        <v>30</v>
      </c>
      <c r="ES170" s="19">
        <v>20</v>
      </c>
      <c r="ET170" s="19">
        <v>50</v>
      </c>
      <c r="EU170" s="19">
        <v>30</v>
      </c>
      <c r="EV170" s="19">
        <v>30</v>
      </c>
      <c r="EW170" s="19">
        <v>30</v>
      </c>
      <c r="EX170" s="19">
        <v>30</v>
      </c>
      <c r="EY170" s="19">
        <v>20</v>
      </c>
      <c r="EZ170" s="19">
        <v>30</v>
      </c>
      <c r="FA170" s="19">
        <v>20</v>
      </c>
      <c r="FB170" s="19">
        <v>30</v>
      </c>
      <c r="FC170" s="19">
        <v>20</v>
      </c>
      <c r="FE170" s="25">
        <v>2.1</v>
      </c>
      <c r="FF170" s="25">
        <v>2.2999999999999998</v>
      </c>
      <c r="FG170" s="25">
        <v>2.2000000000000002</v>
      </c>
      <c r="FH170" s="25">
        <v>2.8</v>
      </c>
      <c r="FI170" s="25">
        <v>2.2000000000000002</v>
      </c>
      <c r="FJ170" s="25">
        <v>3.2</v>
      </c>
      <c r="FK170" s="25">
        <v>2.5</v>
      </c>
      <c r="FL170" s="25">
        <v>2.8</v>
      </c>
      <c r="FM170" s="25">
        <v>2.2000000000000002</v>
      </c>
      <c r="FN170" s="25">
        <v>2.8</v>
      </c>
      <c r="FO170" s="25">
        <v>2.2000000000000002</v>
      </c>
      <c r="FP170" s="25">
        <v>3.5</v>
      </c>
      <c r="FQ170" s="25">
        <v>2.2000000000000002</v>
      </c>
      <c r="FR170" s="25"/>
      <c r="FS170" s="25">
        <v>2.8</v>
      </c>
      <c r="FT170" s="25">
        <v>2.8</v>
      </c>
      <c r="FU170" s="25">
        <v>2.5</v>
      </c>
      <c r="FV170" s="25">
        <v>2.8</v>
      </c>
      <c r="FW170" s="25">
        <v>2.5</v>
      </c>
      <c r="FX170" s="25">
        <v>2.5</v>
      </c>
      <c r="FY170" s="25">
        <v>2.5</v>
      </c>
      <c r="FZ170" s="25">
        <v>2.8</v>
      </c>
      <c r="GA170" s="25">
        <v>2.2000000000000002</v>
      </c>
      <c r="GB170" s="25">
        <v>2.8</v>
      </c>
      <c r="GC170" s="25">
        <v>2</v>
      </c>
      <c r="GD170" s="25">
        <v>2.8</v>
      </c>
      <c r="GE170" s="25">
        <v>2.2000000000000002</v>
      </c>
      <c r="GG170" s="28">
        <v>560706</v>
      </c>
      <c r="GH170" s="28">
        <v>386426.8</v>
      </c>
      <c r="GI170" s="28">
        <v>1904278.9</v>
      </c>
      <c r="GJ170" s="28">
        <v>136666</v>
      </c>
      <c r="GK170" s="28">
        <v>151055.4</v>
      </c>
      <c r="GL170" s="28">
        <v>125939.4</v>
      </c>
      <c r="GM170" s="28">
        <v>48865.4</v>
      </c>
      <c r="GN170" s="28">
        <v>448639.5</v>
      </c>
      <c r="GO170" s="28">
        <v>568018.30000000005</v>
      </c>
      <c r="GP170" s="28">
        <v>50075.9</v>
      </c>
      <c r="GQ170" s="28">
        <v>296729</v>
      </c>
      <c r="GR170" s="28">
        <v>3095.5</v>
      </c>
      <c r="GS170" s="28">
        <v>35263.800000000003</v>
      </c>
      <c r="GU170" s="26">
        <v>25.21</v>
      </c>
      <c r="GV170" s="26">
        <v>19.399999999999999</v>
      </c>
      <c r="GW170" s="26">
        <v>59.19</v>
      </c>
      <c r="GX170" s="26">
        <v>41.39</v>
      </c>
      <c r="GY170" s="26">
        <v>56.02</v>
      </c>
      <c r="GZ170" s="26">
        <v>54.81</v>
      </c>
      <c r="HA170" s="26">
        <v>25.58</v>
      </c>
      <c r="HB170" s="26">
        <v>34.549999999999997</v>
      </c>
      <c r="HC170" s="26">
        <v>17.55</v>
      </c>
      <c r="HD170" s="26">
        <v>8.66</v>
      </c>
      <c r="HE170" s="26">
        <v>12.39</v>
      </c>
      <c r="HF170" s="26">
        <v>9.02</v>
      </c>
      <c r="HG170" s="26">
        <v>2</v>
      </c>
      <c r="HI170" s="27">
        <f t="shared" si="74"/>
        <v>2.0276516720532413E-2</v>
      </c>
      <c r="HJ170" s="27">
        <f t="shared" si="74"/>
        <v>9.4677126032613711E-3</v>
      </c>
      <c r="HK170" s="27">
        <f t="shared" si="74"/>
        <v>1.4261423528683712E-2</v>
      </c>
      <c r="HL170" s="27">
        <f t="shared" si="74"/>
        <v>1.9921256513614965E-2</v>
      </c>
      <c r="HM170" s="27">
        <f t="shared" si="97"/>
        <v>2.5111413349080524E-2</v>
      </c>
      <c r="HN170" s="27">
        <f t="shared" si="97"/>
        <v>3.798370973487248E-2</v>
      </c>
      <c r="HO170" s="27">
        <f t="shared" si="97"/>
        <v>3.5195499821599995E-2</v>
      </c>
      <c r="HP170" s="27">
        <f t="shared" si="97"/>
        <v>1.2009560837825613E-2</v>
      </c>
      <c r="HQ170" s="27">
        <f t="shared" si="97"/>
        <v>1.0244223540189314E-2</v>
      </c>
      <c r="HR170" s="27">
        <f t="shared" si="97"/>
        <v>1.8795184468526873E-2</v>
      </c>
      <c r="HS170" s="27">
        <f t="shared" si="97"/>
        <v>9.048512314625199E-3</v>
      </c>
      <c r="HT170" s="27">
        <f t="shared" si="97"/>
        <v>0.13700769474426175</v>
      </c>
      <c r="HU170" s="27">
        <f t="shared" si="97"/>
        <v>9.7813477929589148E-3</v>
      </c>
      <c r="HW170" s="27">
        <f t="shared" si="77"/>
        <v>4.337755222023499E-2</v>
      </c>
      <c r="HX170" s="27">
        <f t="shared" si="78"/>
        <v>1.7889242963862361E-2</v>
      </c>
      <c r="HY170" s="27">
        <f t="shared" si="79"/>
        <v>2.3795185157608773E-2</v>
      </c>
      <c r="HZ170" s="27">
        <f t="shared" si="80"/>
        <v>2.9116908520299634E-2</v>
      </c>
      <c r="IA170" s="27">
        <f t="shared" si="81"/>
        <v>3.6941400177832359E-2</v>
      </c>
      <c r="IB170" s="27">
        <f t="shared" si="82"/>
        <v>4.8866042573913443E-2</v>
      </c>
      <c r="IC170" s="27">
        <f t="shared" si="83"/>
        <v>4.5444429369649909E-2</v>
      </c>
      <c r="ID170" s="27">
        <f t="shared" si="84"/>
        <v>1.9915454737366216E-2</v>
      </c>
      <c r="IE170" s="27">
        <f t="shared" si="85"/>
        <v>1.4333717577432887E-2</v>
      </c>
      <c r="IF170" s="27">
        <f t="shared" si="86"/>
        <v>2.5335344808040169E-2</v>
      </c>
      <c r="IG170" s="27">
        <f t="shared" si="87"/>
        <v>1.0899837934197514E-2</v>
      </c>
      <c r="IH170" s="27"/>
      <c r="II170" s="27"/>
      <c r="IK170" s="27">
        <f t="shared" si="94"/>
        <v>2.8174034194120819E-3</v>
      </c>
      <c r="IL170" s="27">
        <f t="shared" si="94"/>
        <v>3.8587288327138094E-3</v>
      </c>
      <c r="IM170" s="27">
        <f t="shared" si="94"/>
        <v>1.3080357748098658E-2</v>
      </c>
      <c r="IN170" s="27">
        <f t="shared" si="93"/>
        <v>0.50596149853931072</v>
      </c>
      <c r="IO170" s="27">
        <f t="shared" si="93"/>
        <v>6.8160031246030928E-2</v>
      </c>
      <c r="IP170" s="27">
        <f t="shared" si="93"/>
        <v>4.5066657132258447E-3</v>
      </c>
      <c r="IQ170" s="27">
        <f t="shared" si="93"/>
        <v>3.0955777031800739E-2</v>
      </c>
      <c r="IR170" s="27">
        <f t="shared" si="93"/>
        <v>5.3315993705312622E-3</v>
      </c>
      <c r="IS170" s="27">
        <f t="shared" si="93"/>
        <v>5.967298820489287E-3</v>
      </c>
      <c r="IT170" s="27">
        <f t="shared" si="98"/>
        <v>1.5128042244079666E-2</v>
      </c>
      <c r="IU170" s="27">
        <f t="shared" si="98"/>
        <v>8.2099134242072005E-2</v>
      </c>
      <c r="IV170" s="27">
        <f t="shared" si="98"/>
        <v>0.10211794328425082</v>
      </c>
      <c r="IW170" s="27">
        <f t="shared" si="98"/>
        <v>1.6127358107915119E-2</v>
      </c>
    </row>
    <row r="171" spans="1:257">
      <c r="A171" s="21">
        <v>169</v>
      </c>
      <c r="B171" s="19" t="s">
        <v>173</v>
      </c>
      <c r="C171" s="19">
        <v>1</v>
      </c>
      <c r="D171" s="19">
        <v>1</v>
      </c>
      <c r="E171" s="19">
        <v>6</v>
      </c>
      <c r="G171" s="23">
        <v>41219</v>
      </c>
      <c r="H171" s="24">
        <v>0.17467592592592593</v>
      </c>
      <c r="J171" s="25">
        <v>18.911999999999999</v>
      </c>
      <c r="K171" s="25">
        <v>-31.754999999999999</v>
      </c>
      <c r="L171" s="25">
        <v>10.55</v>
      </c>
      <c r="M171" s="26"/>
      <c r="O171" s="26">
        <v>42.964365220000005</v>
      </c>
      <c r="P171" s="26">
        <v>8.8974671399999998</v>
      </c>
      <c r="Q171" s="26">
        <v>0.93769137999999996</v>
      </c>
      <c r="R171" s="26">
        <v>2.0461839999999999E-2</v>
      </c>
      <c r="S171" s="26">
        <v>0.27068423999999996</v>
      </c>
      <c r="T171" s="26">
        <v>32.374772499999999</v>
      </c>
      <c r="U171" s="26">
        <v>1.0794682799999999</v>
      </c>
      <c r="V171" s="26">
        <v>6.5551413100000007</v>
      </c>
      <c r="W171" s="26">
        <v>2.2932887999999996</v>
      </c>
      <c r="X171" s="26">
        <v>1.7213576900000001</v>
      </c>
      <c r="Y171" s="26">
        <v>5.5412059999999999E-2</v>
      </c>
      <c r="Z171" s="26">
        <v>0.54500000000000004</v>
      </c>
      <c r="AA171" s="26">
        <v>0.46899999999999997</v>
      </c>
      <c r="AB171" s="26">
        <f t="shared" si="88"/>
        <v>98.184110459999999</v>
      </c>
      <c r="AC171" s="26">
        <f t="shared" si="89"/>
        <v>0.22948440394980632</v>
      </c>
      <c r="AD171" s="26">
        <f t="shared" si="75"/>
        <v>0.10582568851330768</v>
      </c>
      <c r="AE171" s="26">
        <f t="shared" si="76"/>
        <v>97.848800367536882</v>
      </c>
      <c r="AG171" s="25">
        <v>74.728999999999999</v>
      </c>
      <c r="AH171" s="25">
        <v>20.337</v>
      </c>
      <c r="AI171" s="25">
        <v>0.9</v>
      </c>
      <c r="AJ171" s="25">
        <v>3.2500000000000001E-2</v>
      </c>
      <c r="AK171" s="25">
        <v>0.32229999999999998</v>
      </c>
      <c r="AL171" s="25">
        <v>43.262999999999998</v>
      </c>
      <c r="AM171" s="25">
        <v>3.1783999999999999</v>
      </c>
      <c r="AN171" s="25">
        <v>8.7119999999999997</v>
      </c>
      <c r="AO171" s="25">
        <v>9.6159999999999997</v>
      </c>
      <c r="AP171" s="25">
        <v>10.71</v>
      </c>
      <c r="AQ171" s="25">
        <v>0.38840000000000002</v>
      </c>
      <c r="AR171" s="25">
        <v>6.5458999999999996</v>
      </c>
      <c r="AS171" s="25">
        <v>24.1554</v>
      </c>
      <c r="AU171" s="26">
        <v>40.300699999999999</v>
      </c>
      <c r="AV171" s="26">
        <v>7.4535</v>
      </c>
      <c r="AW171" s="26">
        <v>0.88880000000000003</v>
      </c>
      <c r="AX171" s="26">
        <v>1.9699999999999999E-2</v>
      </c>
      <c r="AY171" s="26">
        <v>0.2656</v>
      </c>
      <c r="AZ171" s="26">
        <v>30.5047</v>
      </c>
      <c r="BA171" s="26">
        <v>1.0498000000000001</v>
      </c>
      <c r="BB171" s="26">
        <v>4.9911000000000003</v>
      </c>
      <c r="BC171" s="26">
        <v>2.3613</v>
      </c>
      <c r="BD171" s="26">
        <v>1.2499</v>
      </c>
      <c r="BE171" s="26">
        <v>5.8000000000000003E-2</v>
      </c>
      <c r="BF171" s="26">
        <v>0.59040000000000004</v>
      </c>
      <c r="BG171" s="26">
        <v>0.48309999999999997</v>
      </c>
      <c r="BI171" s="27">
        <f t="shared" si="92"/>
        <v>1.0660947631182587</v>
      </c>
      <c r="BJ171" s="27">
        <f t="shared" si="92"/>
        <v>1.1937300784866169</v>
      </c>
      <c r="BK171" s="27">
        <f t="shared" si="92"/>
        <v>1.055008303330333</v>
      </c>
      <c r="BL171" s="27">
        <f t="shared" si="91"/>
        <v>1.0386720812182741</v>
      </c>
      <c r="BM171" s="27">
        <f t="shared" si="91"/>
        <v>1.019142469879518</v>
      </c>
      <c r="BN171" s="27">
        <f t="shared" si="91"/>
        <v>1.06130440555062</v>
      </c>
      <c r="BO171" s="27">
        <f t="shared" si="91"/>
        <v>1.0282608877881501</v>
      </c>
      <c r="BP171" s="27">
        <f t="shared" si="91"/>
        <v>1.3133660535753642</v>
      </c>
      <c r="BQ171" s="27">
        <f t="shared" si="91"/>
        <v>0.97119756066573482</v>
      </c>
      <c r="BR171" s="27">
        <f t="shared" si="91"/>
        <v>1.3771963277062165</v>
      </c>
      <c r="BS171" s="27">
        <f t="shared" si="91"/>
        <v>0.95538034482758616</v>
      </c>
      <c r="BT171" s="27">
        <f t="shared" si="91"/>
        <v>0.92310298102981025</v>
      </c>
      <c r="BU171" s="27">
        <f t="shared" si="90"/>
        <v>0.97081349617056512</v>
      </c>
      <c r="BW171" s="19">
        <v>419008.9</v>
      </c>
      <c r="BX171" s="19">
        <v>78590</v>
      </c>
      <c r="BY171" s="19">
        <v>17140</v>
      </c>
      <c r="BZ171" s="19">
        <v>63.2</v>
      </c>
      <c r="CA171" s="19">
        <v>488.9</v>
      </c>
      <c r="CB171" s="19">
        <v>54486.2</v>
      </c>
      <c r="CC171" s="19">
        <v>1553</v>
      </c>
      <c r="CD171" s="19">
        <v>39085.5</v>
      </c>
      <c r="CE171" s="19">
        <v>54619.199999999997</v>
      </c>
      <c r="CF171" s="19">
        <v>5364.1</v>
      </c>
      <c r="CG171" s="19">
        <v>1154</v>
      </c>
      <c r="CH171" s="19">
        <v>202.9</v>
      </c>
      <c r="CI171" s="19">
        <v>8516.7999999999993</v>
      </c>
      <c r="CK171" s="19">
        <f t="shared" si="72"/>
        <v>422379.1428571429</v>
      </c>
      <c r="CL171" s="19">
        <f t="shared" si="72"/>
        <v>79942.227450980397</v>
      </c>
      <c r="CM171" s="19">
        <f t="shared" si="72"/>
        <v>23455.080851063831</v>
      </c>
      <c r="CN171" s="19">
        <f t="shared" si="72"/>
        <v>374.15</v>
      </c>
      <c r="CO171" s="19">
        <f t="shared" si="95"/>
        <v>705.32127659574462</v>
      </c>
      <c r="CP171" s="19">
        <f t="shared" si="95"/>
        <v>54833.547368421052</v>
      </c>
      <c r="CQ171" s="19">
        <f t="shared" si="95"/>
        <v>1759.2</v>
      </c>
      <c r="CR171" s="19">
        <f t="shared" si="95"/>
        <v>39793.85</v>
      </c>
      <c r="CS171" s="19">
        <f t="shared" si="95"/>
        <v>58649.799999999996</v>
      </c>
      <c r="CT171" s="19">
        <f t="shared" si="95"/>
        <v>5759.85</v>
      </c>
      <c r="CU171" s="19">
        <f t="shared" si="95"/>
        <v>2866.6619047619051</v>
      </c>
      <c r="CV171" s="19">
        <f t="shared" si="95"/>
        <v>334.05555555555554</v>
      </c>
      <c r="CW171" s="19">
        <f t="shared" si="95"/>
        <v>9627.5499999999993</v>
      </c>
      <c r="CY171" s="19">
        <v>3897.6</v>
      </c>
      <c r="CZ171" s="19">
        <v>1539.7</v>
      </c>
      <c r="DA171" s="19">
        <v>6677.8</v>
      </c>
      <c r="DB171" s="19">
        <v>335.9</v>
      </c>
      <c r="DC171" s="19">
        <v>196.2</v>
      </c>
      <c r="DD171" s="19">
        <v>349.2</v>
      </c>
      <c r="DE171" s="19">
        <v>222.8</v>
      </c>
      <c r="DF171" s="19">
        <v>854.7</v>
      </c>
      <c r="DG171" s="19">
        <v>4240.1000000000004</v>
      </c>
      <c r="DH171" s="19">
        <v>455.6</v>
      </c>
      <c r="DI171" s="19">
        <v>1822.4</v>
      </c>
      <c r="DJ171" s="19">
        <v>149.6</v>
      </c>
      <c r="DK171" s="19">
        <v>1150.7</v>
      </c>
      <c r="DM171" s="19">
        <v>2667.1</v>
      </c>
      <c r="DN171" s="19">
        <v>1124</v>
      </c>
      <c r="DO171" s="19">
        <v>5902.9</v>
      </c>
      <c r="DP171" s="19">
        <v>286</v>
      </c>
      <c r="DQ171" s="19">
        <v>239.4</v>
      </c>
      <c r="DR171" s="19">
        <v>345.9</v>
      </c>
      <c r="DS171" s="19">
        <v>189.6</v>
      </c>
      <c r="DT171" s="19">
        <v>562</v>
      </c>
      <c r="DU171" s="19">
        <v>3821.1</v>
      </c>
      <c r="DV171" s="19">
        <v>335.9</v>
      </c>
      <c r="DW171" s="19">
        <v>1612.9</v>
      </c>
      <c r="DX171" s="19">
        <v>116.4</v>
      </c>
      <c r="DY171" s="19">
        <v>1070.8</v>
      </c>
      <c r="EA171" s="19">
        <f t="shared" si="73"/>
        <v>3370.2428571428572</v>
      </c>
      <c r="EB171" s="19">
        <f t="shared" si="73"/>
        <v>1352.2274509803922</v>
      </c>
      <c r="EC171" s="19">
        <f t="shared" si="73"/>
        <v>6315.0808510638299</v>
      </c>
      <c r="ED171" s="19">
        <f t="shared" si="73"/>
        <v>310.95</v>
      </c>
      <c r="EE171" s="19">
        <f t="shared" si="96"/>
        <v>216.42127659574467</v>
      </c>
      <c r="EF171" s="19">
        <f t="shared" si="96"/>
        <v>347.34736842105264</v>
      </c>
      <c r="EG171" s="19">
        <f t="shared" si="96"/>
        <v>206.2</v>
      </c>
      <c r="EH171" s="19">
        <f t="shared" si="96"/>
        <v>708.35</v>
      </c>
      <c r="EI171" s="19">
        <f t="shared" si="96"/>
        <v>4030.6000000000004</v>
      </c>
      <c r="EJ171" s="19">
        <f t="shared" si="96"/>
        <v>395.75</v>
      </c>
      <c r="EK171" s="19">
        <f t="shared" si="96"/>
        <v>1712.6619047619049</v>
      </c>
      <c r="EL171" s="19">
        <f t="shared" si="96"/>
        <v>131.15555555555557</v>
      </c>
      <c r="EM171" s="19">
        <f t="shared" si="96"/>
        <v>1110.75</v>
      </c>
      <c r="EO171" s="26">
        <v>30.07</v>
      </c>
      <c r="EQ171" s="19">
        <v>10</v>
      </c>
      <c r="ER171" s="19">
        <v>30</v>
      </c>
      <c r="ES171" s="19">
        <v>20</v>
      </c>
      <c r="ET171" s="19">
        <v>50</v>
      </c>
      <c r="EU171" s="19">
        <v>30</v>
      </c>
      <c r="EV171" s="19">
        <v>30</v>
      </c>
      <c r="EW171" s="19">
        <v>30</v>
      </c>
      <c r="EX171" s="19">
        <v>30</v>
      </c>
      <c r="EY171" s="19">
        <v>20</v>
      </c>
      <c r="EZ171" s="19">
        <v>30</v>
      </c>
      <c r="FA171" s="19">
        <v>20</v>
      </c>
      <c r="FB171" s="19">
        <v>30</v>
      </c>
      <c r="FC171" s="19">
        <v>20</v>
      </c>
      <c r="FE171" s="25">
        <v>2.1</v>
      </c>
      <c r="FF171" s="25">
        <v>2.2999999999999998</v>
      </c>
      <c r="FG171" s="25">
        <v>2.2000000000000002</v>
      </c>
      <c r="FH171" s="25">
        <v>2.8</v>
      </c>
      <c r="FI171" s="25">
        <v>2.2000000000000002</v>
      </c>
      <c r="FJ171" s="25">
        <v>3.2</v>
      </c>
      <c r="FK171" s="25">
        <v>2.5</v>
      </c>
      <c r="FL171" s="25">
        <v>2.8</v>
      </c>
      <c r="FM171" s="25">
        <v>2.2000000000000002</v>
      </c>
      <c r="FN171" s="25">
        <v>2.8</v>
      </c>
      <c r="FO171" s="25">
        <v>2.2000000000000002</v>
      </c>
      <c r="FP171" s="25">
        <v>3.5</v>
      </c>
      <c r="FQ171" s="25">
        <v>2.2000000000000002</v>
      </c>
      <c r="FR171" s="25"/>
      <c r="FS171" s="25">
        <v>2.8</v>
      </c>
      <c r="FT171" s="25">
        <v>2.8</v>
      </c>
      <c r="FU171" s="25">
        <v>2.5</v>
      </c>
      <c r="FV171" s="25">
        <v>2.8</v>
      </c>
      <c r="FW171" s="25">
        <v>2.5</v>
      </c>
      <c r="FX171" s="25">
        <v>2.5</v>
      </c>
      <c r="FY171" s="25">
        <v>2.5</v>
      </c>
      <c r="FZ171" s="25">
        <v>2.8</v>
      </c>
      <c r="GA171" s="25">
        <v>2.2000000000000002</v>
      </c>
      <c r="GB171" s="25">
        <v>2.8</v>
      </c>
      <c r="GC171" s="25">
        <v>2</v>
      </c>
      <c r="GD171" s="25">
        <v>2.8</v>
      </c>
      <c r="GE171" s="25">
        <v>2.2000000000000002</v>
      </c>
      <c r="GG171" s="28">
        <v>560706</v>
      </c>
      <c r="GH171" s="28">
        <v>386426.8</v>
      </c>
      <c r="GI171" s="28">
        <v>1904278.9</v>
      </c>
      <c r="GJ171" s="28">
        <v>136666</v>
      </c>
      <c r="GK171" s="28">
        <v>151055.4</v>
      </c>
      <c r="GL171" s="28">
        <v>125939.4</v>
      </c>
      <c r="GM171" s="28">
        <v>48865.4</v>
      </c>
      <c r="GN171" s="28">
        <v>448639.5</v>
      </c>
      <c r="GO171" s="28">
        <v>568018.30000000005</v>
      </c>
      <c r="GP171" s="28">
        <v>50075.9</v>
      </c>
      <c r="GQ171" s="28">
        <v>296729</v>
      </c>
      <c r="GR171" s="28">
        <v>3095.5</v>
      </c>
      <c r="GS171" s="28">
        <v>35263.800000000003</v>
      </c>
      <c r="GU171" s="26">
        <v>25.21</v>
      </c>
      <c r="GV171" s="26">
        <v>19.399999999999999</v>
      </c>
      <c r="GW171" s="26">
        <v>59.19</v>
      </c>
      <c r="GX171" s="26">
        <v>41.39</v>
      </c>
      <c r="GY171" s="26">
        <v>56.02</v>
      </c>
      <c r="GZ171" s="26">
        <v>54.81</v>
      </c>
      <c r="HA171" s="26">
        <v>25.58</v>
      </c>
      <c r="HB171" s="26">
        <v>34.549999999999997</v>
      </c>
      <c r="HC171" s="26">
        <v>17.55</v>
      </c>
      <c r="HD171" s="26">
        <v>8.66</v>
      </c>
      <c r="HE171" s="26">
        <v>12.39</v>
      </c>
      <c r="HF171" s="26">
        <v>9.02</v>
      </c>
      <c r="HG171" s="26">
        <v>2</v>
      </c>
      <c r="HI171" s="27">
        <f t="shared" si="74"/>
        <v>2.1529482417518227E-2</v>
      </c>
      <c r="HJ171" s="27">
        <f t="shared" si="74"/>
        <v>9.844063658847331E-3</v>
      </c>
      <c r="HK171" s="27">
        <f t="shared" si="74"/>
        <v>1.4256655671794106E-2</v>
      </c>
      <c r="HL171" s="27">
        <f t="shared" si="74"/>
        <v>1.9193015678324387E-2</v>
      </c>
      <c r="HM171" s="27">
        <f t="shared" si="97"/>
        <v>2.4837085798884998E-2</v>
      </c>
      <c r="HN171" s="27">
        <f t="shared" si="97"/>
        <v>3.8452897188980456E-2</v>
      </c>
      <c r="HO171" s="27">
        <f t="shared" si="97"/>
        <v>3.4526745245232415E-2</v>
      </c>
      <c r="HP171" s="27">
        <f t="shared" si="97"/>
        <v>1.2024559923565272E-2</v>
      </c>
      <c r="HQ171" s="27">
        <f t="shared" si="97"/>
        <v>1.0422256731842404E-2</v>
      </c>
      <c r="HR171" s="27">
        <f t="shared" si="97"/>
        <v>2.1164321855586095E-2</v>
      </c>
      <c r="HS171" s="27">
        <f t="shared" si="97"/>
        <v>9.0318761807286086E-3</v>
      </c>
      <c r="HT171" s="27">
        <f t="shared" si="97"/>
        <v>0.1376030751121789</v>
      </c>
      <c r="HU171" s="27">
        <f t="shared" si="97"/>
        <v>1.0039206622800521E-2</v>
      </c>
      <c r="HW171" s="27">
        <f t="shared" si="77"/>
        <v>4.6058021735796741E-2</v>
      </c>
      <c r="HX171" s="27">
        <f t="shared" si="78"/>
        <v>1.8600358283392033E-2</v>
      </c>
      <c r="HY171" s="27">
        <f t="shared" si="79"/>
        <v>2.3787229988388468E-2</v>
      </c>
      <c r="HZ171" s="27">
        <f t="shared" si="80"/>
        <v>2.8052511715438926E-2</v>
      </c>
      <c r="IA171" s="27">
        <f t="shared" si="81"/>
        <v>3.653783691873972E-2</v>
      </c>
      <c r="IB171" s="27">
        <f t="shared" si="82"/>
        <v>4.9469652233623353E-2</v>
      </c>
      <c r="IC171" s="27">
        <f t="shared" si="83"/>
        <v>4.4580933460644089E-2</v>
      </c>
      <c r="ID171" s="27">
        <f t="shared" si="84"/>
        <v>1.9940327721248291E-2</v>
      </c>
      <c r="IE171" s="27">
        <f t="shared" si="85"/>
        <v>1.4582821619193892E-2</v>
      </c>
      <c r="IF171" s="27">
        <f t="shared" si="86"/>
        <v>2.8528870931674385E-2</v>
      </c>
      <c r="IG171" s="27">
        <f t="shared" si="87"/>
        <v>1.0879798047305681E-2</v>
      </c>
      <c r="IH171" s="27"/>
      <c r="II171" s="27"/>
      <c r="IK171" s="27">
        <f t="shared" si="94"/>
        <v>2.839795412122207E-3</v>
      </c>
      <c r="IL171" s="27">
        <f t="shared" si="94"/>
        <v>3.8197578447888231E-3</v>
      </c>
      <c r="IM171" s="27">
        <f t="shared" si="94"/>
        <v>1.298069863644556E-2</v>
      </c>
      <c r="IN171" s="27">
        <f t="shared" si="93"/>
        <v>0.33775997923131323</v>
      </c>
      <c r="IO171" s="27">
        <f t="shared" si="93"/>
        <v>6.5381885410338639E-2</v>
      </c>
      <c r="IP171" s="27">
        <f t="shared" si="93"/>
        <v>4.5392124272044844E-3</v>
      </c>
      <c r="IQ171" s="27">
        <f t="shared" si="93"/>
        <v>3.0055688341505772E-2</v>
      </c>
      <c r="IR171" s="27">
        <f t="shared" si="93"/>
        <v>5.4212107832199586E-3</v>
      </c>
      <c r="IS171" s="27">
        <f t="shared" si="93"/>
        <v>5.9106988547419142E-3</v>
      </c>
      <c r="IT171" s="27">
        <f t="shared" si="98"/>
        <v>1.5399654897343535E-2</v>
      </c>
      <c r="IU171" s="27">
        <f t="shared" si="98"/>
        <v>7.5615905352016066E-2</v>
      </c>
      <c r="IV171" s="27">
        <f t="shared" si="98"/>
        <v>0.11192204865026247</v>
      </c>
      <c r="IW171" s="27">
        <f t="shared" si="98"/>
        <v>1.568951814255928E-2</v>
      </c>
    </row>
    <row r="172" spans="1:257">
      <c r="A172" s="21">
        <v>170</v>
      </c>
      <c r="B172" s="19" t="s">
        <v>173</v>
      </c>
      <c r="C172" s="19">
        <v>1</v>
      </c>
      <c r="D172" s="19">
        <v>1</v>
      </c>
      <c r="E172" s="19">
        <v>7</v>
      </c>
      <c r="G172" s="23">
        <v>41219</v>
      </c>
      <c r="H172" s="24">
        <v>0.17770833333333333</v>
      </c>
      <c r="J172" s="25">
        <v>18.899999999999999</v>
      </c>
      <c r="K172" s="25">
        <v>-31.738</v>
      </c>
      <c r="L172" s="25">
        <v>10.55</v>
      </c>
      <c r="M172" s="26"/>
      <c r="O172" s="26">
        <v>43.163323839999997</v>
      </c>
      <c r="P172" s="26">
        <v>8.925809039999999</v>
      </c>
      <c r="Q172" s="26">
        <v>0.92267496999999998</v>
      </c>
      <c r="R172" s="26">
        <v>2.6308080000000001E-2</v>
      </c>
      <c r="S172" s="26">
        <v>0.28392423</v>
      </c>
      <c r="T172" s="26">
        <v>32.882939999999998</v>
      </c>
      <c r="U172" s="26">
        <v>1.0394401499999999</v>
      </c>
      <c r="V172" s="26">
        <v>6.6247886500000002</v>
      </c>
      <c r="W172" s="26">
        <v>2.1715583999999999</v>
      </c>
      <c r="X172" s="26">
        <v>1.7766244600000001</v>
      </c>
      <c r="Y172" s="26">
        <v>6.0230499999999999E-2</v>
      </c>
      <c r="Z172" s="26">
        <v>0.64700000000000002</v>
      </c>
      <c r="AA172" s="26">
        <v>0.45999999999999996</v>
      </c>
      <c r="AB172" s="26">
        <f t="shared" si="88"/>
        <v>98.984622319999986</v>
      </c>
      <c r="AC172" s="26">
        <f t="shared" si="89"/>
        <v>0.27243377863399021</v>
      </c>
      <c r="AD172" s="26">
        <f t="shared" si="75"/>
        <v>0.10379491837126126</v>
      </c>
      <c r="AE172" s="26">
        <f t="shared" si="76"/>
        <v>98.608393622994726</v>
      </c>
      <c r="AG172" s="25">
        <v>75.033000000000001</v>
      </c>
      <c r="AH172" s="25">
        <v>20.382000000000001</v>
      </c>
      <c r="AI172" s="25">
        <v>0.88639999999999997</v>
      </c>
      <c r="AJ172" s="25">
        <v>4.2999999999999997E-2</v>
      </c>
      <c r="AK172" s="25">
        <v>0.33779999999999999</v>
      </c>
      <c r="AL172" s="25">
        <v>43.994</v>
      </c>
      <c r="AM172" s="25">
        <v>3.0615000000000001</v>
      </c>
      <c r="AN172" s="25">
        <v>8.7949999999999999</v>
      </c>
      <c r="AO172" s="25">
        <v>9.1120000000000001</v>
      </c>
      <c r="AP172" s="25">
        <v>11.048</v>
      </c>
      <c r="AQ172" s="25">
        <v>0.42009999999999997</v>
      </c>
      <c r="AR172" s="25">
        <v>7.8536999999999999</v>
      </c>
      <c r="AS172" s="25">
        <v>23.696200000000001</v>
      </c>
      <c r="AU172" s="26">
        <v>40.464599999999997</v>
      </c>
      <c r="AV172" s="26">
        <v>7.47</v>
      </c>
      <c r="AW172" s="26">
        <v>0.87529999999999997</v>
      </c>
      <c r="AX172" s="26">
        <v>2.5999999999999999E-2</v>
      </c>
      <c r="AY172" s="26">
        <v>0.27839999999999998</v>
      </c>
      <c r="AZ172" s="26">
        <v>31.020199999999999</v>
      </c>
      <c r="BA172" s="26">
        <v>1.0112000000000001</v>
      </c>
      <c r="BB172" s="26">
        <v>5.0387000000000004</v>
      </c>
      <c r="BC172" s="26">
        <v>2.2374999999999998</v>
      </c>
      <c r="BD172" s="26">
        <v>1.2892999999999999</v>
      </c>
      <c r="BE172" s="26">
        <v>6.2700000000000006E-2</v>
      </c>
      <c r="BF172" s="26">
        <v>0.70840000000000003</v>
      </c>
      <c r="BG172" s="26">
        <v>0.47389999999999999</v>
      </c>
      <c r="BI172" s="27">
        <f t="shared" si="92"/>
        <v>1.0666934515601292</v>
      </c>
      <c r="BJ172" s="27">
        <f t="shared" si="92"/>
        <v>1.1948874216867469</v>
      </c>
      <c r="BK172" s="27">
        <f t="shared" si="92"/>
        <v>1.0541242659659547</v>
      </c>
      <c r="BL172" s="27">
        <f t="shared" si="91"/>
        <v>1.0118492307692308</v>
      </c>
      <c r="BM172" s="27">
        <f t="shared" si="91"/>
        <v>1.0198427801724139</v>
      </c>
      <c r="BN172" s="27">
        <f t="shared" si="91"/>
        <v>1.0600492582252854</v>
      </c>
      <c r="BO172" s="27">
        <f t="shared" si="91"/>
        <v>1.0279273635284809</v>
      </c>
      <c r="BP172" s="27">
        <f t="shared" si="91"/>
        <v>1.3147813225633596</v>
      </c>
      <c r="BQ172" s="27">
        <f t="shared" si="91"/>
        <v>0.97052889385474861</v>
      </c>
      <c r="BR172" s="27">
        <f t="shared" si="91"/>
        <v>1.3779760024819672</v>
      </c>
      <c r="BS172" s="27">
        <f t="shared" si="91"/>
        <v>0.96061403508771925</v>
      </c>
      <c r="BT172" s="27">
        <f t="shared" si="91"/>
        <v>0.91332580463015245</v>
      </c>
      <c r="BU172" s="27">
        <f t="shared" si="90"/>
        <v>0.97066891749314199</v>
      </c>
      <c r="BW172" s="19">
        <v>420715.2</v>
      </c>
      <c r="BX172" s="19">
        <v>78759.100000000006</v>
      </c>
      <c r="BY172" s="19">
        <v>16879.599999999999</v>
      </c>
      <c r="BZ172" s="19">
        <v>79.8</v>
      </c>
      <c r="CA172" s="19">
        <v>512.29999999999995</v>
      </c>
      <c r="CB172" s="19">
        <v>55405.9</v>
      </c>
      <c r="CC172" s="19">
        <v>1497</v>
      </c>
      <c r="CD172" s="19">
        <v>39457.800000000003</v>
      </c>
      <c r="CE172" s="19">
        <v>51756.5</v>
      </c>
      <c r="CF172" s="19">
        <v>5532.3</v>
      </c>
      <c r="CG172" s="19">
        <v>1247.5</v>
      </c>
      <c r="CH172" s="19">
        <v>242.9</v>
      </c>
      <c r="CI172" s="19">
        <v>8356.6</v>
      </c>
      <c r="CK172" s="19">
        <f t="shared" si="72"/>
        <v>423895.52857142856</v>
      </c>
      <c r="CL172" s="19">
        <f t="shared" si="72"/>
        <v>80210.07254901962</v>
      </c>
      <c r="CM172" s="19">
        <f t="shared" si="72"/>
        <v>23237.061702127659</v>
      </c>
      <c r="CN172" s="19">
        <f t="shared" si="72"/>
        <v>400.85</v>
      </c>
      <c r="CO172" s="19">
        <f t="shared" si="95"/>
        <v>718.33617021276586</v>
      </c>
      <c r="CP172" s="19">
        <f t="shared" si="95"/>
        <v>55737.108771929823</v>
      </c>
      <c r="CQ172" s="19">
        <f t="shared" si="95"/>
        <v>1729.85</v>
      </c>
      <c r="CR172" s="19">
        <f t="shared" si="95"/>
        <v>40179.700000000004</v>
      </c>
      <c r="CS172" s="19">
        <f t="shared" si="95"/>
        <v>55637.1</v>
      </c>
      <c r="CT172" s="19">
        <f t="shared" si="95"/>
        <v>5843.3</v>
      </c>
      <c r="CU172" s="19">
        <f t="shared" si="95"/>
        <v>2983.5857142857139</v>
      </c>
      <c r="CV172" s="19">
        <f t="shared" si="95"/>
        <v>367.48888888888888</v>
      </c>
      <c r="CW172" s="19">
        <f t="shared" si="95"/>
        <v>9517.6</v>
      </c>
      <c r="CY172" s="19">
        <v>3839</v>
      </c>
      <c r="CZ172" s="19">
        <v>1746.5</v>
      </c>
      <c r="DA172" s="19">
        <v>6726.5</v>
      </c>
      <c r="DB172" s="19">
        <v>349.3</v>
      </c>
      <c r="DC172" s="19">
        <v>202.9</v>
      </c>
      <c r="DD172" s="19">
        <v>329.3</v>
      </c>
      <c r="DE172" s="19">
        <v>262.8</v>
      </c>
      <c r="DF172" s="19">
        <v>831.7</v>
      </c>
      <c r="DG172" s="19">
        <v>4201.6000000000004</v>
      </c>
      <c r="DH172" s="19">
        <v>392.5</v>
      </c>
      <c r="DI172" s="19">
        <v>1856.3</v>
      </c>
      <c r="DJ172" s="19">
        <v>159.69999999999999</v>
      </c>
      <c r="DK172" s="19">
        <v>1287.4000000000001</v>
      </c>
      <c r="DM172" s="19">
        <v>2302.1</v>
      </c>
      <c r="DN172" s="19">
        <v>1091.2</v>
      </c>
      <c r="DO172" s="19">
        <v>5938.1</v>
      </c>
      <c r="DP172" s="19">
        <v>292.8</v>
      </c>
      <c r="DQ172" s="19">
        <v>209.6</v>
      </c>
      <c r="DR172" s="19">
        <v>332.7</v>
      </c>
      <c r="DS172" s="19">
        <v>202.9</v>
      </c>
      <c r="DT172" s="19">
        <v>612.1</v>
      </c>
      <c r="DU172" s="19">
        <v>3559.6</v>
      </c>
      <c r="DV172" s="19">
        <v>229.5</v>
      </c>
      <c r="DW172" s="19">
        <v>1626.8</v>
      </c>
      <c r="DX172" s="19">
        <v>96.5</v>
      </c>
      <c r="DY172" s="19">
        <v>1034.5999999999999</v>
      </c>
      <c r="EA172" s="19">
        <f t="shared" si="73"/>
        <v>3180.3285714285712</v>
      </c>
      <c r="EB172" s="19">
        <f t="shared" si="73"/>
        <v>1450.9725490196079</v>
      </c>
      <c r="EC172" s="19">
        <f t="shared" si="73"/>
        <v>6357.4617021276599</v>
      </c>
      <c r="ED172" s="19">
        <f t="shared" si="73"/>
        <v>321.05</v>
      </c>
      <c r="EE172" s="19">
        <f t="shared" si="96"/>
        <v>206.03617021276597</v>
      </c>
      <c r="EF172" s="19">
        <f t="shared" si="96"/>
        <v>331.20877192982454</v>
      </c>
      <c r="EG172" s="19">
        <f t="shared" si="96"/>
        <v>232.85000000000002</v>
      </c>
      <c r="EH172" s="19">
        <f t="shared" si="96"/>
        <v>721.90000000000009</v>
      </c>
      <c r="EI172" s="19">
        <f t="shared" si="96"/>
        <v>3880.6000000000004</v>
      </c>
      <c r="EJ172" s="19">
        <f t="shared" si="96"/>
        <v>311</v>
      </c>
      <c r="EK172" s="19">
        <f t="shared" si="96"/>
        <v>1736.0857142857142</v>
      </c>
      <c r="EL172" s="19">
        <f t="shared" si="96"/>
        <v>124.58888888888887</v>
      </c>
      <c r="EM172" s="19">
        <f t="shared" si="96"/>
        <v>1161</v>
      </c>
      <c r="EO172" s="26">
        <v>30.06</v>
      </c>
      <c r="EQ172" s="19">
        <v>10</v>
      </c>
      <c r="ER172" s="19">
        <v>30</v>
      </c>
      <c r="ES172" s="19">
        <v>20</v>
      </c>
      <c r="ET172" s="19">
        <v>50</v>
      </c>
      <c r="EU172" s="19">
        <v>30</v>
      </c>
      <c r="EV172" s="19">
        <v>30</v>
      </c>
      <c r="EW172" s="19">
        <v>30</v>
      </c>
      <c r="EX172" s="19">
        <v>30</v>
      </c>
      <c r="EY172" s="19">
        <v>20</v>
      </c>
      <c r="EZ172" s="19">
        <v>30</v>
      </c>
      <c r="FA172" s="19">
        <v>20</v>
      </c>
      <c r="FB172" s="19">
        <v>30</v>
      </c>
      <c r="FC172" s="19">
        <v>20</v>
      </c>
      <c r="FE172" s="25">
        <v>2.1</v>
      </c>
      <c r="FF172" s="25">
        <v>2.2999999999999998</v>
      </c>
      <c r="FG172" s="25">
        <v>2.2000000000000002</v>
      </c>
      <c r="FH172" s="25">
        <v>2.8</v>
      </c>
      <c r="FI172" s="25">
        <v>2.2000000000000002</v>
      </c>
      <c r="FJ172" s="25">
        <v>3.2</v>
      </c>
      <c r="FK172" s="25">
        <v>2.5</v>
      </c>
      <c r="FL172" s="25">
        <v>2.8</v>
      </c>
      <c r="FM172" s="25">
        <v>2.2000000000000002</v>
      </c>
      <c r="FN172" s="25">
        <v>2.8</v>
      </c>
      <c r="FO172" s="25">
        <v>2.2000000000000002</v>
      </c>
      <c r="FP172" s="25">
        <v>3.5</v>
      </c>
      <c r="FQ172" s="25">
        <v>2.2000000000000002</v>
      </c>
      <c r="FR172" s="25"/>
      <c r="FS172" s="25">
        <v>2.8</v>
      </c>
      <c r="FT172" s="25">
        <v>2.8</v>
      </c>
      <c r="FU172" s="25">
        <v>2.5</v>
      </c>
      <c r="FV172" s="25">
        <v>2.8</v>
      </c>
      <c r="FW172" s="25">
        <v>2.5</v>
      </c>
      <c r="FX172" s="25">
        <v>2.5</v>
      </c>
      <c r="FY172" s="25">
        <v>2.5</v>
      </c>
      <c r="FZ172" s="25">
        <v>2.8</v>
      </c>
      <c r="GA172" s="25">
        <v>2.2000000000000002</v>
      </c>
      <c r="GB172" s="25">
        <v>2.8</v>
      </c>
      <c r="GC172" s="25">
        <v>2</v>
      </c>
      <c r="GD172" s="25">
        <v>2.8</v>
      </c>
      <c r="GE172" s="25">
        <v>2.2000000000000002</v>
      </c>
      <c r="GG172" s="28">
        <v>560706</v>
      </c>
      <c r="GH172" s="28">
        <v>386426.8</v>
      </c>
      <c r="GI172" s="28">
        <v>1904278.9</v>
      </c>
      <c r="GJ172" s="28">
        <v>136666</v>
      </c>
      <c r="GK172" s="28">
        <v>151055.4</v>
      </c>
      <c r="GL172" s="28">
        <v>125939.4</v>
      </c>
      <c r="GM172" s="28">
        <v>48865.4</v>
      </c>
      <c r="GN172" s="28">
        <v>448639.5</v>
      </c>
      <c r="GO172" s="28">
        <v>568018.30000000005</v>
      </c>
      <c r="GP172" s="28">
        <v>50075.9</v>
      </c>
      <c r="GQ172" s="28">
        <v>296729</v>
      </c>
      <c r="GR172" s="28">
        <v>3095.5</v>
      </c>
      <c r="GS172" s="28">
        <v>35263.800000000003</v>
      </c>
      <c r="GU172" s="26">
        <v>25.21</v>
      </c>
      <c r="GV172" s="26">
        <v>19.399999999999999</v>
      </c>
      <c r="GW172" s="26">
        <v>59.19</v>
      </c>
      <c r="GX172" s="26">
        <v>41.39</v>
      </c>
      <c r="GY172" s="26">
        <v>56.02</v>
      </c>
      <c r="GZ172" s="26">
        <v>54.81</v>
      </c>
      <c r="HA172" s="26">
        <v>25.58</v>
      </c>
      <c r="HB172" s="26">
        <v>34.549999999999997</v>
      </c>
      <c r="HC172" s="26">
        <v>17.55</v>
      </c>
      <c r="HD172" s="26">
        <v>8.66</v>
      </c>
      <c r="HE172" s="26">
        <v>12.39</v>
      </c>
      <c r="HF172" s="26">
        <v>9.02</v>
      </c>
      <c r="HG172" s="26">
        <v>2</v>
      </c>
      <c r="HI172" s="27">
        <f t="shared" si="74"/>
        <v>2.0929315800948662E-2</v>
      </c>
      <c r="HJ172" s="27">
        <f t="shared" si="74"/>
        <v>1.0208741709339169E-2</v>
      </c>
      <c r="HK172" s="27">
        <f t="shared" si="74"/>
        <v>1.4294805101808451E-2</v>
      </c>
      <c r="HL172" s="27">
        <f t="shared" si="74"/>
        <v>1.9001760861378784E-2</v>
      </c>
      <c r="HM172" s="27">
        <f t="shared" si="97"/>
        <v>2.4254534634254015E-2</v>
      </c>
      <c r="HN172" s="27">
        <f t="shared" si="97"/>
        <v>3.7510796058047531E-2</v>
      </c>
      <c r="HO172" s="27">
        <f t="shared" si="97"/>
        <v>3.668434485062072E-2</v>
      </c>
      <c r="HP172" s="27">
        <f t="shared" si="97"/>
        <v>1.2154125816004438E-2</v>
      </c>
      <c r="HQ172" s="27">
        <f t="shared" si="97"/>
        <v>1.0221143103052447E-2</v>
      </c>
      <c r="HR172" s="27">
        <f t="shared" si="97"/>
        <v>1.8775526077685723E-2</v>
      </c>
      <c r="HS172" s="27">
        <f t="shared" si="97"/>
        <v>9.144765837399111E-3</v>
      </c>
      <c r="HT172" s="27">
        <f t="shared" si="97"/>
        <v>0.13271568432346401</v>
      </c>
      <c r="HU172" s="27">
        <f t="shared" si="97"/>
        <v>1.0263958452406477E-2</v>
      </c>
      <c r="HW172" s="27">
        <f t="shared" si="77"/>
        <v>4.4774085292969473E-2</v>
      </c>
      <c r="HX172" s="27">
        <f t="shared" si="78"/>
        <v>1.928941745979636E-2</v>
      </c>
      <c r="HY172" s="27">
        <f t="shared" si="79"/>
        <v>2.3850882312367403E-2</v>
      </c>
      <c r="HZ172" s="27">
        <f t="shared" si="80"/>
        <v>2.7772973674991229E-2</v>
      </c>
      <c r="IA172" s="27">
        <f t="shared" si="81"/>
        <v>3.5680845900451084E-2</v>
      </c>
      <c r="IB172" s="27">
        <f t="shared" si="82"/>
        <v>4.8257639128678149E-2</v>
      </c>
      <c r="IC172" s="27">
        <f t="shared" si="83"/>
        <v>4.7366826071121471E-2</v>
      </c>
      <c r="ID172" s="27">
        <f t="shared" si="84"/>
        <v>2.0155186840680159E-2</v>
      </c>
      <c r="IE172" s="27">
        <f t="shared" si="85"/>
        <v>1.4301423429790985E-2</v>
      </c>
      <c r="IF172" s="27">
        <f t="shared" si="86"/>
        <v>2.5308845886938023E-2</v>
      </c>
      <c r="IG172" s="27">
        <f t="shared" si="87"/>
        <v>1.1015784927730967E-2</v>
      </c>
      <c r="IH172" s="27"/>
      <c r="II172" s="27"/>
      <c r="IK172" s="27">
        <f t="shared" si="94"/>
        <v>2.8331516366743325E-3</v>
      </c>
      <c r="IL172" s="27">
        <f t="shared" si="94"/>
        <v>3.8207762599679496E-3</v>
      </c>
      <c r="IM172" s="27">
        <f t="shared" si="94"/>
        <v>1.314419636159873E-2</v>
      </c>
      <c r="IN172" s="27">
        <f t="shared" si="93"/>
        <v>0.27463516159001827</v>
      </c>
      <c r="IO172" s="27">
        <f t="shared" si="93"/>
        <v>6.2494816836360233E-2</v>
      </c>
      <c r="IP172" s="27">
        <f t="shared" si="93"/>
        <v>4.5003639054203249E-3</v>
      </c>
      <c r="IQ172" s="27">
        <f t="shared" si="93"/>
        <v>3.1163773944565022E-2</v>
      </c>
      <c r="IR172" s="27">
        <f t="shared" si="93"/>
        <v>5.3973696910610477E-3</v>
      </c>
      <c r="IS172" s="27">
        <f t="shared" si="93"/>
        <v>6.0792315341026814E-3</v>
      </c>
      <c r="IT172" s="27">
        <f t="shared" si="98"/>
        <v>1.4932361432175962E-2</v>
      </c>
      <c r="IU172" s="27">
        <f t="shared" si="98"/>
        <v>7.1024116877141497E-2</v>
      </c>
      <c r="IV172" s="27">
        <f t="shared" si="98"/>
        <v>9.6168810884861608E-2</v>
      </c>
      <c r="IW172" s="27">
        <f t="shared" si="98"/>
        <v>1.5948434495056524E-2</v>
      </c>
    </row>
    <row r="173" spans="1:257">
      <c r="A173" s="21">
        <v>171</v>
      </c>
      <c r="B173" s="19" t="s">
        <v>173</v>
      </c>
      <c r="C173" s="19">
        <v>1</v>
      </c>
      <c r="D173" s="19">
        <v>1</v>
      </c>
      <c r="E173" s="19">
        <v>8</v>
      </c>
      <c r="G173" s="23">
        <v>41219</v>
      </c>
      <c r="H173" s="24">
        <v>0.18074074074074076</v>
      </c>
      <c r="J173" s="25">
        <v>18.888000000000002</v>
      </c>
      <c r="K173" s="25">
        <v>-31.722000000000001</v>
      </c>
      <c r="L173" s="25">
        <v>10.55</v>
      </c>
      <c r="M173" s="26"/>
      <c r="O173" s="26">
        <v>43.3002416</v>
      </c>
      <c r="P173" s="26">
        <v>8.8181098200000001</v>
      </c>
      <c r="Q173" s="26">
        <v>0.92601195000000003</v>
      </c>
      <c r="R173" s="26">
        <v>1.1692480000000002E-2</v>
      </c>
      <c r="S173" s="26">
        <v>0.26479979999999997</v>
      </c>
      <c r="T173" s="26">
        <v>32.868788500000001</v>
      </c>
      <c r="U173" s="26">
        <v>1.0910893499999998</v>
      </c>
      <c r="V173" s="26">
        <v>6.6579540499999998</v>
      </c>
      <c r="W173" s="26">
        <v>2.2345223999999999</v>
      </c>
      <c r="X173" s="26">
        <v>1.6849625000000001</v>
      </c>
      <c r="Y173" s="26">
        <v>7.2276599999999996E-2</v>
      </c>
      <c r="Z173" s="26">
        <v>0.47400000000000003</v>
      </c>
      <c r="AA173" s="26">
        <v>0.46499999999999997</v>
      </c>
      <c r="AB173" s="26">
        <f t="shared" si="88"/>
        <v>98.86944905</v>
      </c>
      <c r="AC173" s="26">
        <f t="shared" si="89"/>
        <v>0.19958827059120768</v>
      </c>
      <c r="AD173" s="26">
        <f t="shared" si="75"/>
        <v>0.10492312400573149</v>
      </c>
      <c r="AE173" s="26">
        <f t="shared" si="76"/>
        <v>98.564937655403057</v>
      </c>
      <c r="AG173" s="25">
        <v>75.319000000000003</v>
      </c>
      <c r="AH173" s="25">
        <v>20.143000000000001</v>
      </c>
      <c r="AI173" s="25">
        <v>0.8891</v>
      </c>
      <c r="AJ173" s="25">
        <v>2.0199999999999999E-2</v>
      </c>
      <c r="AK173" s="25">
        <v>0.3145</v>
      </c>
      <c r="AL173" s="25">
        <v>43.969000000000001</v>
      </c>
      <c r="AM173" s="25">
        <v>3.2158000000000002</v>
      </c>
      <c r="AN173" s="25">
        <v>8.8450000000000006</v>
      </c>
      <c r="AO173" s="25">
        <v>9.3759999999999994</v>
      </c>
      <c r="AP173" s="25">
        <v>10.472</v>
      </c>
      <c r="AQ173" s="25">
        <v>0.504</v>
      </c>
      <c r="AR173" s="25">
        <v>5.7320000000000002</v>
      </c>
      <c r="AS173" s="25">
        <v>23.9556</v>
      </c>
      <c r="AU173" s="26">
        <v>40.618899999999996</v>
      </c>
      <c r="AV173" s="26">
        <v>7.3823999999999996</v>
      </c>
      <c r="AW173" s="26">
        <v>0.878</v>
      </c>
      <c r="AX173" s="26">
        <v>1.2200000000000001E-2</v>
      </c>
      <c r="AY173" s="26">
        <v>0.25919999999999999</v>
      </c>
      <c r="AZ173" s="26">
        <v>31.002500000000001</v>
      </c>
      <c r="BA173" s="26">
        <v>1.0622</v>
      </c>
      <c r="BB173" s="26">
        <v>5.0673000000000004</v>
      </c>
      <c r="BC173" s="26">
        <v>2.3024</v>
      </c>
      <c r="BD173" s="26">
        <v>1.2221</v>
      </c>
      <c r="BE173" s="26">
        <v>7.5200000000000003E-2</v>
      </c>
      <c r="BF173" s="26">
        <v>0.51700000000000002</v>
      </c>
      <c r="BG173" s="26">
        <v>0.47910000000000003</v>
      </c>
      <c r="BI173" s="27">
        <f t="shared" si="92"/>
        <v>1.0660121667499614</v>
      </c>
      <c r="BJ173" s="27">
        <f t="shared" si="92"/>
        <v>1.1944773813394018</v>
      </c>
      <c r="BK173" s="27">
        <f t="shared" si="92"/>
        <v>1.0546833143507972</v>
      </c>
      <c r="BL173" s="27">
        <f t="shared" si="91"/>
        <v>0.95840000000000003</v>
      </c>
      <c r="BM173" s="27">
        <f t="shared" si="91"/>
        <v>1.0216041666666666</v>
      </c>
      <c r="BN173" s="27">
        <f t="shared" si="91"/>
        <v>1.0601980001612774</v>
      </c>
      <c r="BO173" s="27">
        <f t="shared" si="91"/>
        <v>1.0271976558086988</v>
      </c>
      <c r="BP173" s="27">
        <f t="shared" si="91"/>
        <v>1.3139056400844631</v>
      </c>
      <c r="BQ173" s="27">
        <f t="shared" si="91"/>
        <v>0.97051876302988183</v>
      </c>
      <c r="BR173" s="27">
        <f t="shared" si="91"/>
        <v>1.3787435561737993</v>
      </c>
      <c r="BS173" s="27">
        <f t="shared" si="91"/>
        <v>0.9611249999999999</v>
      </c>
      <c r="BT173" s="27">
        <f t="shared" si="91"/>
        <v>0.9168278529980658</v>
      </c>
      <c r="BU173" s="27">
        <f t="shared" si="90"/>
        <v>0.97056981840951773</v>
      </c>
      <c r="BW173" s="19">
        <v>422315.3</v>
      </c>
      <c r="BX173" s="19">
        <v>77841</v>
      </c>
      <c r="BY173" s="19">
        <v>16929.5</v>
      </c>
      <c r="BZ173" s="19">
        <v>46.6</v>
      </c>
      <c r="CA173" s="19">
        <v>479</v>
      </c>
      <c r="CB173" s="19">
        <v>55372.6</v>
      </c>
      <c r="CC173" s="19">
        <v>1570.2</v>
      </c>
      <c r="CD173" s="19">
        <v>39684</v>
      </c>
      <c r="CE173" s="19">
        <v>53260.1</v>
      </c>
      <c r="CF173" s="19">
        <v>5242.9</v>
      </c>
      <c r="CG173" s="19">
        <v>1497</v>
      </c>
      <c r="CH173" s="19">
        <v>176.3</v>
      </c>
      <c r="CI173" s="19">
        <v>8446.4</v>
      </c>
      <c r="CK173" s="19">
        <f t="shared" si="72"/>
        <v>425680.95714285714</v>
      </c>
      <c r="CL173" s="19">
        <f t="shared" si="72"/>
        <v>79166.956862745094</v>
      </c>
      <c r="CM173" s="19">
        <f t="shared" si="72"/>
        <v>23370.597872340426</v>
      </c>
      <c r="CN173" s="19">
        <f t="shared" si="72"/>
        <v>362.6</v>
      </c>
      <c r="CO173" s="19">
        <f t="shared" si="95"/>
        <v>709.67021276595744</v>
      </c>
      <c r="CP173" s="19">
        <f t="shared" si="95"/>
        <v>55709.642105263156</v>
      </c>
      <c r="CQ173" s="19">
        <f t="shared" si="95"/>
        <v>1786.45</v>
      </c>
      <c r="CR173" s="19">
        <f t="shared" si="95"/>
        <v>40407.550000000003</v>
      </c>
      <c r="CS173" s="19">
        <f t="shared" si="95"/>
        <v>57178.9</v>
      </c>
      <c r="CT173" s="19">
        <f t="shared" si="95"/>
        <v>5585.5499999999993</v>
      </c>
      <c r="CU173" s="19">
        <f t="shared" si="95"/>
        <v>3108.8523809523813</v>
      </c>
      <c r="CV173" s="19">
        <f t="shared" si="95"/>
        <v>324.88888888888891</v>
      </c>
      <c r="CW173" s="19">
        <f t="shared" si="95"/>
        <v>9466</v>
      </c>
      <c r="CY173" s="19">
        <v>4078.5</v>
      </c>
      <c r="CZ173" s="19">
        <v>1573.5</v>
      </c>
      <c r="DA173" s="19">
        <v>6743.2</v>
      </c>
      <c r="DB173" s="19">
        <v>326</v>
      </c>
      <c r="DC173" s="19">
        <v>222.9</v>
      </c>
      <c r="DD173" s="19">
        <v>342.6</v>
      </c>
      <c r="DE173" s="19">
        <v>209.6</v>
      </c>
      <c r="DF173" s="19">
        <v>864.9</v>
      </c>
      <c r="DG173" s="19">
        <v>4165</v>
      </c>
      <c r="DH173" s="19">
        <v>415.8</v>
      </c>
      <c r="DI173" s="19">
        <v>1683.3</v>
      </c>
      <c r="DJ173" s="19">
        <v>159.69999999999999</v>
      </c>
      <c r="DK173" s="19">
        <v>1111.0999999999999</v>
      </c>
      <c r="DM173" s="19">
        <v>2415.1999999999998</v>
      </c>
      <c r="DN173" s="19">
        <v>1024.5999999999999</v>
      </c>
      <c r="DO173" s="19">
        <v>6097.8</v>
      </c>
      <c r="DP173" s="19">
        <v>306</v>
      </c>
      <c r="DQ173" s="19">
        <v>239.5</v>
      </c>
      <c r="DR173" s="19">
        <v>332.7</v>
      </c>
      <c r="DS173" s="19">
        <v>222.9</v>
      </c>
      <c r="DT173" s="19">
        <v>582.20000000000005</v>
      </c>
      <c r="DU173" s="19">
        <v>3672.6</v>
      </c>
      <c r="DV173" s="19">
        <v>269.5</v>
      </c>
      <c r="DW173" s="19">
        <v>1546.9</v>
      </c>
      <c r="DX173" s="19">
        <v>139.69999999999999</v>
      </c>
      <c r="DY173" s="19">
        <v>928.1</v>
      </c>
      <c r="EA173" s="19">
        <f t="shared" si="73"/>
        <v>3365.6571428571428</v>
      </c>
      <c r="EB173" s="19">
        <f t="shared" si="73"/>
        <v>1325.9568627450981</v>
      </c>
      <c r="EC173" s="19">
        <f t="shared" si="73"/>
        <v>6441.097872340426</v>
      </c>
      <c r="ED173" s="19">
        <f t="shared" si="73"/>
        <v>316</v>
      </c>
      <c r="EE173" s="19">
        <f t="shared" si="96"/>
        <v>230.67021276595744</v>
      </c>
      <c r="EF173" s="19">
        <f t="shared" si="96"/>
        <v>337.04210526315791</v>
      </c>
      <c r="EG173" s="19">
        <f t="shared" si="96"/>
        <v>216.25</v>
      </c>
      <c r="EH173" s="19">
        <f t="shared" si="96"/>
        <v>723.55</v>
      </c>
      <c r="EI173" s="19">
        <f t="shared" si="96"/>
        <v>3918.8</v>
      </c>
      <c r="EJ173" s="19">
        <f t="shared" si="96"/>
        <v>342.65</v>
      </c>
      <c r="EK173" s="19">
        <f t="shared" si="96"/>
        <v>1611.8523809523811</v>
      </c>
      <c r="EL173" s="19">
        <f t="shared" si="96"/>
        <v>148.58888888888887</v>
      </c>
      <c r="EM173" s="19">
        <f t="shared" si="96"/>
        <v>1019.5999999999999</v>
      </c>
      <c r="EO173" s="26">
        <v>30.06</v>
      </c>
      <c r="EQ173" s="19">
        <v>10</v>
      </c>
      <c r="ER173" s="19">
        <v>30</v>
      </c>
      <c r="ES173" s="19">
        <v>20</v>
      </c>
      <c r="ET173" s="19">
        <v>50</v>
      </c>
      <c r="EU173" s="19">
        <v>30</v>
      </c>
      <c r="EV173" s="19">
        <v>30</v>
      </c>
      <c r="EW173" s="19">
        <v>30</v>
      </c>
      <c r="EX173" s="19">
        <v>30</v>
      </c>
      <c r="EY173" s="19">
        <v>20</v>
      </c>
      <c r="EZ173" s="19">
        <v>30</v>
      </c>
      <c r="FA173" s="19">
        <v>20</v>
      </c>
      <c r="FB173" s="19">
        <v>30</v>
      </c>
      <c r="FC173" s="19">
        <v>20</v>
      </c>
      <c r="FE173" s="25">
        <v>2.1</v>
      </c>
      <c r="FF173" s="25">
        <v>2.2999999999999998</v>
      </c>
      <c r="FG173" s="25">
        <v>2.2000000000000002</v>
      </c>
      <c r="FH173" s="25">
        <v>2.8</v>
      </c>
      <c r="FI173" s="25">
        <v>2.2000000000000002</v>
      </c>
      <c r="FJ173" s="25">
        <v>3.2</v>
      </c>
      <c r="FK173" s="25">
        <v>2.5</v>
      </c>
      <c r="FL173" s="25">
        <v>2.8</v>
      </c>
      <c r="FM173" s="25">
        <v>2.2000000000000002</v>
      </c>
      <c r="FN173" s="25">
        <v>2.8</v>
      </c>
      <c r="FO173" s="25">
        <v>2.2000000000000002</v>
      </c>
      <c r="FP173" s="25">
        <v>3.5</v>
      </c>
      <c r="FQ173" s="25">
        <v>2.2000000000000002</v>
      </c>
      <c r="FR173" s="25"/>
      <c r="FS173" s="25">
        <v>2.8</v>
      </c>
      <c r="FT173" s="25">
        <v>2.8</v>
      </c>
      <c r="FU173" s="25">
        <v>2.5</v>
      </c>
      <c r="FV173" s="25">
        <v>2.8</v>
      </c>
      <c r="FW173" s="25">
        <v>2.5</v>
      </c>
      <c r="FX173" s="25">
        <v>2.5</v>
      </c>
      <c r="FY173" s="25">
        <v>2.5</v>
      </c>
      <c r="FZ173" s="25">
        <v>2.8</v>
      </c>
      <c r="GA173" s="25">
        <v>2.2000000000000002</v>
      </c>
      <c r="GB173" s="25">
        <v>2.8</v>
      </c>
      <c r="GC173" s="25">
        <v>2</v>
      </c>
      <c r="GD173" s="25">
        <v>2.8</v>
      </c>
      <c r="GE173" s="25">
        <v>2.2000000000000002</v>
      </c>
      <c r="GG173" s="28">
        <v>560706</v>
      </c>
      <c r="GH173" s="28">
        <v>386426.8</v>
      </c>
      <c r="GI173" s="28">
        <v>1904278.9</v>
      </c>
      <c r="GJ173" s="28">
        <v>136666</v>
      </c>
      <c r="GK173" s="28">
        <v>151055.4</v>
      </c>
      <c r="GL173" s="28">
        <v>125939.4</v>
      </c>
      <c r="GM173" s="28">
        <v>48865.4</v>
      </c>
      <c r="GN173" s="28">
        <v>448639.5</v>
      </c>
      <c r="GO173" s="28">
        <v>568018.30000000005</v>
      </c>
      <c r="GP173" s="28">
        <v>50075.9</v>
      </c>
      <c r="GQ173" s="28">
        <v>296729</v>
      </c>
      <c r="GR173" s="28">
        <v>3095.5</v>
      </c>
      <c r="GS173" s="28">
        <v>35263.800000000003</v>
      </c>
      <c r="GU173" s="26">
        <v>25.21</v>
      </c>
      <c r="GV173" s="26">
        <v>19.399999999999999</v>
      </c>
      <c r="GW173" s="26">
        <v>59.19</v>
      </c>
      <c r="GX173" s="26">
        <v>41.39</v>
      </c>
      <c r="GY173" s="26">
        <v>56.02</v>
      </c>
      <c r="GZ173" s="26">
        <v>54.81</v>
      </c>
      <c r="HA173" s="26">
        <v>25.58</v>
      </c>
      <c r="HB173" s="26">
        <v>34.549999999999997</v>
      </c>
      <c r="HC173" s="26">
        <v>17.55</v>
      </c>
      <c r="HD173" s="26">
        <v>8.66</v>
      </c>
      <c r="HE173" s="26">
        <v>12.39</v>
      </c>
      <c r="HF173" s="26">
        <v>9.02</v>
      </c>
      <c r="HG173" s="26">
        <v>2</v>
      </c>
      <c r="HI173" s="27">
        <f t="shared" si="74"/>
        <v>2.151674160572737E-2</v>
      </c>
      <c r="HJ173" s="27">
        <f t="shared" si="74"/>
        <v>9.7556959507759337E-3</v>
      </c>
      <c r="HK173" s="27">
        <f t="shared" si="74"/>
        <v>1.4396157046600527E-2</v>
      </c>
      <c r="HL173" s="27">
        <f t="shared" si="74"/>
        <v>1.7855912600938925E-2</v>
      </c>
      <c r="HM173" s="27">
        <f t="shared" si="97"/>
        <v>2.5707888046215419E-2</v>
      </c>
      <c r="HN173" s="27">
        <f t="shared" si="97"/>
        <v>3.7844988651908849E-2</v>
      </c>
      <c r="HO173" s="27">
        <f t="shared" si="97"/>
        <v>3.5327450516292304E-2</v>
      </c>
      <c r="HP173" s="27">
        <f t="shared" si="97"/>
        <v>1.2159903590696686E-2</v>
      </c>
      <c r="HQ173" s="27">
        <f t="shared" si="97"/>
        <v>1.0271220328206794E-2</v>
      </c>
      <c r="HR173" s="27">
        <f t="shared" si="97"/>
        <v>1.9718738578225033E-2</v>
      </c>
      <c r="HS173" s="27">
        <f t="shared" si="97"/>
        <v>8.8161827985183665E-3</v>
      </c>
      <c r="HT173" s="27">
        <f t="shared" si="97"/>
        <v>0.14549157068558777</v>
      </c>
      <c r="HU173" s="27">
        <f t="shared" si="97"/>
        <v>9.6176584049592721E-3</v>
      </c>
      <c r="HW173" s="27">
        <f t="shared" si="77"/>
        <v>4.6030765317132565E-2</v>
      </c>
      <c r="HX173" s="27">
        <f t="shared" si="78"/>
        <v>1.8433387498991125E-2</v>
      </c>
      <c r="HY173" s="27">
        <f t="shared" si="79"/>
        <v>2.4019988032252981E-2</v>
      </c>
      <c r="HZ173" s="27">
        <f t="shared" si="80"/>
        <v>2.6098201857532335E-2</v>
      </c>
      <c r="IA173" s="27">
        <f t="shared" si="81"/>
        <v>3.7818874104787507E-2</v>
      </c>
      <c r="IB173" s="27">
        <f t="shared" si="82"/>
        <v>4.8687577900680734E-2</v>
      </c>
      <c r="IC173" s="27">
        <f t="shared" si="83"/>
        <v>4.5614804106636618E-2</v>
      </c>
      <c r="ID173" s="27">
        <f t="shared" si="84"/>
        <v>2.0164768124452316E-2</v>
      </c>
      <c r="IE173" s="27">
        <f t="shared" si="85"/>
        <v>1.4371491483226946E-2</v>
      </c>
      <c r="IF173" s="27">
        <f t="shared" si="86"/>
        <v>2.6580268041289996E-2</v>
      </c>
      <c r="IG173" s="27">
        <f t="shared" si="87"/>
        <v>1.0619973799095224E-2</v>
      </c>
      <c r="IH173" s="27"/>
      <c r="II173" s="27"/>
      <c r="IK173" s="27">
        <f t="shared" si="94"/>
        <v>2.8289217567936792E-3</v>
      </c>
      <c r="IL173" s="27">
        <f t="shared" si="94"/>
        <v>3.8380913066841126E-3</v>
      </c>
      <c r="IM173" s="27">
        <f t="shared" si="94"/>
        <v>1.3153451337199565E-2</v>
      </c>
      <c r="IN173" s="27">
        <f t="shared" si="93"/>
        <v>0.45597551305885436</v>
      </c>
      <c r="IO173" s="27">
        <f t="shared" si="93"/>
        <v>6.741428373589714E-2</v>
      </c>
      <c r="IP173" s="27">
        <f t="shared" si="93"/>
        <v>4.50220152288347E-3</v>
      </c>
      <c r="IQ173" s="27">
        <f t="shared" si="93"/>
        <v>3.0012201969067589E-2</v>
      </c>
      <c r="IR173" s="27">
        <f t="shared" si="93"/>
        <v>5.3816395422502331E-3</v>
      </c>
      <c r="IS173" s="27">
        <f t="shared" si="93"/>
        <v>5.9855073352247292E-3</v>
      </c>
      <c r="IT173" s="27">
        <f t="shared" si="98"/>
        <v>1.5464459079345709E-2</v>
      </c>
      <c r="IU173" s="27">
        <f t="shared" si="98"/>
        <v>5.9193242937855613E-2</v>
      </c>
      <c r="IV173" s="27">
        <f t="shared" si="98"/>
        <v>0.12996977662452661</v>
      </c>
      <c r="IW173" s="27">
        <f t="shared" si="98"/>
        <v>1.5635634601682179E-2</v>
      </c>
    </row>
    <row r="174" spans="1:257">
      <c r="A174" s="21">
        <v>172</v>
      </c>
      <c r="B174" s="19" t="s">
        <v>173</v>
      </c>
      <c r="C174" s="19">
        <v>1</v>
      </c>
      <c r="D174" s="19">
        <v>1</v>
      </c>
      <c r="E174" s="19">
        <v>9</v>
      </c>
      <c r="G174" s="23">
        <v>41219</v>
      </c>
      <c r="H174" s="24">
        <v>0.18378472222222222</v>
      </c>
      <c r="J174" s="25">
        <v>18.876000000000001</v>
      </c>
      <c r="K174" s="25">
        <v>-31.706</v>
      </c>
      <c r="L174" s="25">
        <v>10.55</v>
      </c>
      <c r="M174" s="26"/>
      <c r="O174" s="26">
        <v>43.056356839999999</v>
      </c>
      <c r="P174" s="26">
        <v>8.8067730599999994</v>
      </c>
      <c r="Q174" s="26">
        <v>0.93268591000000001</v>
      </c>
      <c r="R174" s="26">
        <v>2.6308080000000001E-2</v>
      </c>
      <c r="S174" s="26">
        <v>0.29275088999999999</v>
      </c>
      <c r="T174" s="26">
        <v>32.814755500000004</v>
      </c>
      <c r="U174" s="26">
        <v>1.0161980099999999</v>
      </c>
      <c r="V174" s="26">
        <v>6.6878029099999994</v>
      </c>
      <c r="W174" s="26">
        <v>2.0428319999999998</v>
      </c>
      <c r="X174" s="26">
        <v>1.7793204</v>
      </c>
      <c r="Y174" s="26">
        <v>5.3002840000000002E-2</v>
      </c>
      <c r="Z174" s="26">
        <v>0.65</v>
      </c>
      <c r="AA174" s="26">
        <v>0.45700000000000002</v>
      </c>
      <c r="AB174" s="26">
        <f t="shared" si="88"/>
        <v>98.615786440000008</v>
      </c>
      <c r="AC174" s="26">
        <f t="shared" si="89"/>
        <v>0.2736969955364662</v>
      </c>
      <c r="AD174" s="26">
        <f t="shared" si="75"/>
        <v>0.10311799499057912</v>
      </c>
      <c r="AE174" s="26">
        <f t="shared" si="76"/>
        <v>98.238971449472956</v>
      </c>
      <c r="AG174" s="25">
        <v>74.837999999999994</v>
      </c>
      <c r="AH174" s="25">
        <v>20.094000000000001</v>
      </c>
      <c r="AI174" s="25">
        <v>0.89470000000000005</v>
      </c>
      <c r="AJ174" s="25">
        <v>4.2999999999999997E-2</v>
      </c>
      <c r="AK174" s="25">
        <v>0.3483</v>
      </c>
      <c r="AL174" s="25">
        <v>43.887</v>
      </c>
      <c r="AM174" s="25">
        <v>2.9946999999999999</v>
      </c>
      <c r="AN174" s="25">
        <v>8.8759999999999994</v>
      </c>
      <c r="AO174" s="25">
        <v>8.57</v>
      </c>
      <c r="AP174" s="25">
        <v>11.06</v>
      </c>
      <c r="AQ174" s="25">
        <v>0.36890000000000001</v>
      </c>
      <c r="AR174" s="25">
        <v>7.8710000000000004</v>
      </c>
      <c r="AS174" s="25">
        <v>23.504200000000001</v>
      </c>
      <c r="AU174" s="26">
        <v>40.359499999999997</v>
      </c>
      <c r="AV174" s="26">
        <v>7.3643999999999998</v>
      </c>
      <c r="AW174" s="26">
        <v>0.88349999999999995</v>
      </c>
      <c r="AX174" s="26">
        <v>2.5999999999999999E-2</v>
      </c>
      <c r="AY174" s="26">
        <v>0.28699999999999998</v>
      </c>
      <c r="AZ174" s="26">
        <v>30.944700000000001</v>
      </c>
      <c r="BA174" s="26">
        <v>0.98909999999999998</v>
      </c>
      <c r="BB174" s="26">
        <v>5.0850999999999997</v>
      </c>
      <c r="BC174" s="26">
        <v>2.1044</v>
      </c>
      <c r="BD174" s="26">
        <v>1.2907</v>
      </c>
      <c r="BE174" s="26">
        <v>5.5E-2</v>
      </c>
      <c r="BF174" s="26">
        <v>0.71</v>
      </c>
      <c r="BG174" s="26">
        <v>0.47010000000000002</v>
      </c>
      <c r="BI174" s="27">
        <f t="shared" si="92"/>
        <v>1.0668208684448519</v>
      </c>
      <c r="BJ174" s="27">
        <f t="shared" si="92"/>
        <v>1.1958575118135897</v>
      </c>
      <c r="BK174" s="27">
        <f t="shared" si="92"/>
        <v>1.0556716581777024</v>
      </c>
      <c r="BL174" s="27">
        <f t="shared" si="91"/>
        <v>1.0118492307692308</v>
      </c>
      <c r="BM174" s="27">
        <f t="shared" si="91"/>
        <v>1.0200379442508711</v>
      </c>
      <c r="BN174" s="27">
        <f t="shared" si="91"/>
        <v>1.0604321741687592</v>
      </c>
      <c r="BO174" s="27">
        <f t="shared" si="91"/>
        <v>1.0273966333030027</v>
      </c>
      <c r="BP174" s="27">
        <f t="shared" si="91"/>
        <v>1.3151762816857091</v>
      </c>
      <c r="BQ174" s="27">
        <f t="shared" si="91"/>
        <v>0.97074320471393261</v>
      </c>
      <c r="BR174" s="27">
        <f t="shared" si="91"/>
        <v>1.3785700782521113</v>
      </c>
      <c r="BS174" s="27">
        <f t="shared" si="91"/>
        <v>0.96368799999999999</v>
      </c>
      <c r="BT174" s="27">
        <f t="shared" si="91"/>
        <v>0.91549295774647899</v>
      </c>
      <c r="BU174" s="27">
        <f t="shared" si="90"/>
        <v>0.97213358859817056</v>
      </c>
      <c r="BW174" s="19">
        <v>419620.9</v>
      </c>
      <c r="BX174" s="19">
        <v>77645.5</v>
      </c>
      <c r="BY174" s="19">
        <v>17036.900000000001</v>
      </c>
      <c r="BZ174" s="19">
        <v>79.8</v>
      </c>
      <c r="CA174" s="19">
        <v>528.79999999999995</v>
      </c>
      <c r="CB174" s="19">
        <v>55271</v>
      </c>
      <c r="CC174" s="19">
        <v>1463.3</v>
      </c>
      <c r="CD174" s="19">
        <v>39820.400000000001</v>
      </c>
      <c r="CE174" s="19">
        <v>48679.8</v>
      </c>
      <c r="CF174" s="19">
        <v>5537.1</v>
      </c>
      <c r="CG174" s="19">
        <v>1094.0999999999999</v>
      </c>
      <c r="CH174" s="19">
        <v>242.8</v>
      </c>
      <c r="CI174" s="19">
        <v>8287.2999999999993</v>
      </c>
      <c r="CK174" s="19">
        <f t="shared" si="72"/>
        <v>422783.98571428575</v>
      </c>
      <c r="CL174" s="19">
        <f t="shared" si="72"/>
        <v>78907.23529411765</v>
      </c>
      <c r="CM174" s="19">
        <f t="shared" si="72"/>
        <v>23526.636170212769</v>
      </c>
      <c r="CN174" s="19">
        <f t="shared" si="72"/>
        <v>400.75</v>
      </c>
      <c r="CO174" s="19">
        <f t="shared" si="95"/>
        <v>741.37872340425531</v>
      </c>
      <c r="CP174" s="19">
        <f t="shared" si="95"/>
        <v>55613.994736842105</v>
      </c>
      <c r="CQ174" s="19">
        <f t="shared" si="95"/>
        <v>1676.1499999999999</v>
      </c>
      <c r="CR174" s="19">
        <f t="shared" si="95"/>
        <v>40528.75</v>
      </c>
      <c r="CS174" s="19">
        <f t="shared" si="95"/>
        <v>52464.3</v>
      </c>
      <c r="CT174" s="19">
        <f t="shared" si="95"/>
        <v>5868</v>
      </c>
      <c r="CU174" s="19">
        <f t="shared" si="95"/>
        <v>2836.2619047619046</v>
      </c>
      <c r="CV174" s="19">
        <f t="shared" si="95"/>
        <v>376.57777777777778</v>
      </c>
      <c r="CW174" s="19">
        <f t="shared" si="95"/>
        <v>9368.0999999999985</v>
      </c>
      <c r="CY174" s="19">
        <v>3684.7</v>
      </c>
      <c r="CZ174" s="19">
        <v>1473.2</v>
      </c>
      <c r="DA174" s="19">
        <v>6854</v>
      </c>
      <c r="DB174" s="19">
        <v>359.2</v>
      </c>
      <c r="DC174" s="19">
        <v>232.8</v>
      </c>
      <c r="DD174" s="19">
        <v>369.1</v>
      </c>
      <c r="DE174" s="19">
        <v>236.1</v>
      </c>
      <c r="DF174" s="19">
        <v>814.8</v>
      </c>
      <c r="DG174" s="19">
        <v>4023.9</v>
      </c>
      <c r="DH174" s="19">
        <v>355.8</v>
      </c>
      <c r="DI174" s="19">
        <v>1789.2</v>
      </c>
      <c r="DJ174" s="19">
        <v>143</v>
      </c>
      <c r="DK174" s="19">
        <v>1167.3</v>
      </c>
      <c r="DM174" s="19">
        <v>2467.6</v>
      </c>
      <c r="DN174" s="19">
        <v>1004.3</v>
      </c>
      <c r="DO174" s="19">
        <v>6075.8</v>
      </c>
      <c r="DP174" s="19">
        <v>282.7</v>
      </c>
      <c r="DQ174" s="19">
        <v>189.6</v>
      </c>
      <c r="DR174" s="19">
        <v>322.60000000000002</v>
      </c>
      <c r="DS174" s="19">
        <v>189.6</v>
      </c>
      <c r="DT174" s="19">
        <v>601.9</v>
      </c>
      <c r="DU174" s="19">
        <v>3545.1</v>
      </c>
      <c r="DV174" s="19">
        <v>306</v>
      </c>
      <c r="DW174" s="19">
        <v>1699.4</v>
      </c>
      <c r="DX174" s="19">
        <v>126.4</v>
      </c>
      <c r="DY174" s="19">
        <v>994.3</v>
      </c>
      <c r="EA174" s="19">
        <f t="shared" si="73"/>
        <v>3163.0857142857139</v>
      </c>
      <c r="EB174" s="19">
        <f t="shared" si="73"/>
        <v>1261.7352941176471</v>
      </c>
      <c r="EC174" s="19">
        <f t="shared" si="73"/>
        <v>6489.7361702127664</v>
      </c>
      <c r="ED174" s="19">
        <f t="shared" si="73"/>
        <v>320.95</v>
      </c>
      <c r="EE174" s="19">
        <f t="shared" si="96"/>
        <v>212.57872340425533</v>
      </c>
      <c r="EF174" s="19">
        <f t="shared" si="96"/>
        <v>342.99473684210528</v>
      </c>
      <c r="EG174" s="19">
        <f t="shared" si="96"/>
        <v>212.85</v>
      </c>
      <c r="EH174" s="19">
        <f t="shared" si="96"/>
        <v>708.34999999999991</v>
      </c>
      <c r="EI174" s="19">
        <f t="shared" si="96"/>
        <v>3784.5</v>
      </c>
      <c r="EJ174" s="19">
        <f t="shared" si="96"/>
        <v>330.9</v>
      </c>
      <c r="EK174" s="19">
        <f t="shared" si="96"/>
        <v>1742.1619047619049</v>
      </c>
      <c r="EL174" s="19">
        <f t="shared" si="96"/>
        <v>133.77777777777777</v>
      </c>
      <c r="EM174" s="19">
        <f t="shared" si="96"/>
        <v>1080.8</v>
      </c>
      <c r="EO174" s="26">
        <v>30.07</v>
      </c>
      <c r="EQ174" s="19">
        <v>10</v>
      </c>
      <c r="ER174" s="19">
        <v>30</v>
      </c>
      <c r="ES174" s="19">
        <v>20</v>
      </c>
      <c r="ET174" s="19">
        <v>50</v>
      </c>
      <c r="EU174" s="19">
        <v>30</v>
      </c>
      <c r="EV174" s="19">
        <v>30</v>
      </c>
      <c r="EW174" s="19">
        <v>30</v>
      </c>
      <c r="EX174" s="19">
        <v>30</v>
      </c>
      <c r="EY174" s="19">
        <v>20</v>
      </c>
      <c r="EZ174" s="19">
        <v>30</v>
      </c>
      <c r="FA174" s="19">
        <v>20</v>
      </c>
      <c r="FB174" s="19">
        <v>30</v>
      </c>
      <c r="FC174" s="19">
        <v>20</v>
      </c>
      <c r="FE174" s="25">
        <v>2.1</v>
      </c>
      <c r="FF174" s="25">
        <v>2.2999999999999998</v>
      </c>
      <c r="FG174" s="25">
        <v>2.2000000000000002</v>
      </c>
      <c r="FH174" s="25">
        <v>2.8</v>
      </c>
      <c r="FI174" s="25">
        <v>2.2000000000000002</v>
      </c>
      <c r="FJ174" s="25">
        <v>3.2</v>
      </c>
      <c r="FK174" s="25">
        <v>2.5</v>
      </c>
      <c r="FL174" s="25">
        <v>2.8</v>
      </c>
      <c r="FM174" s="25">
        <v>2.2000000000000002</v>
      </c>
      <c r="FN174" s="25">
        <v>2.8</v>
      </c>
      <c r="FO174" s="25">
        <v>2.2000000000000002</v>
      </c>
      <c r="FP174" s="25">
        <v>3.5</v>
      </c>
      <c r="FQ174" s="25">
        <v>2.2000000000000002</v>
      </c>
      <c r="FR174" s="25"/>
      <c r="FS174" s="25">
        <v>2.8</v>
      </c>
      <c r="FT174" s="25">
        <v>2.8</v>
      </c>
      <c r="FU174" s="25">
        <v>2.5</v>
      </c>
      <c r="FV174" s="25">
        <v>2.8</v>
      </c>
      <c r="FW174" s="25">
        <v>2.5</v>
      </c>
      <c r="FX174" s="25">
        <v>2.5</v>
      </c>
      <c r="FY174" s="25">
        <v>2.5</v>
      </c>
      <c r="FZ174" s="25">
        <v>2.8</v>
      </c>
      <c r="GA174" s="25">
        <v>2.2000000000000002</v>
      </c>
      <c r="GB174" s="25">
        <v>2.8</v>
      </c>
      <c r="GC174" s="25">
        <v>2</v>
      </c>
      <c r="GD174" s="25">
        <v>2.8</v>
      </c>
      <c r="GE174" s="25">
        <v>2.2000000000000002</v>
      </c>
      <c r="GG174" s="28">
        <v>560706</v>
      </c>
      <c r="GH174" s="28">
        <v>386426.8</v>
      </c>
      <c r="GI174" s="28">
        <v>1904278.9</v>
      </c>
      <c r="GJ174" s="28">
        <v>136666</v>
      </c>
      <c r="GK174" s="28">
        <v>151055.4</v>
      </c>
      <c r="GL174" s="28">
        <v>125939.4</v>
      </c>
      <c r="GM174" s="28">
        <v>48865.4</v>
      </c>
      <c r="GN174" s="28">
        <v>448639.5</v>
      </c>
      <c r="GO174" s="28">
        <v>568018.30000000005</v>
      </c>
      <c r="GP174" s="28">
        <v>50075.9</v>
      </c>
      <c r="GQ174" s="28">
        <v>296729</v>
      </c>
      <c r="GR174" s="28">
        <v>3095.5</v>
      </c>
      <c r="GS174" s="28">
        <v>35263.800000000003</v>
      </c>
      <c r="GU174" s="26">
        <v>25.21</v>
      </c>
      <c r="GV174" s="26">
        <v>19.399999999999999</v>
      </c>
      <c r="GW174" s="26">
        <v>59.19</v>
      </c>
      <c r="GX174" s="26">
        <v>41.39</v>
      </c>
      <c r="GY174" s="26">
        <v>56.02</v>
      </c>
      <c r="GZ174" s="26">
        <v>54.81</v>
      </c>
      <c r="HA174" s="26">
        <v>25.58</v>
      </c>
      <c r="HB174" s="26">
        <v>34.549999999999997</v>
      </c>
      <c r="HC174" s="26">
        <v>17.55</v>
      </c>
      <c r="HD174" s="26">
        <v>8.66</v>
      </c>
      <c r="HE174" s="26">
        <v>12.39</v>
      </c>
      <c r="HF174" s="26">
        <v>9.02</v>
      </c>
      <c r="HG174" s="26">
        <v>2</v>
      </c>
      <c r="HI174" s="27">
        <f t="shared" si="74"/>
        <v>2.0871524096156353E-2</v>
      </c>
      <c r="HJ174" s="27">
        <f t="shared" si="74"/>
        <v>9.5259207520221358E-3</v>
      </c>
      <c r="HK174" s="27">
        <f t="shared" si="74"/>
        <v>1.4461545497447032E-2</v>
      </c>
      <c r="HL174" s="27">
        <f t="shared" si="74"/>
        <v>1.8995641957668306E-2</v>
      </c>
      <c r="HM174" s="27">
        <f t="shared" si="97"/>
        <v>2.4637236079221327E-2</v>
      </c>
      <c r="HN174" s="27">
        <f t="shared" si="97"/>
        <v>3.8179805999777452E-2</v>
      </c>
      <c r="HO174" s="27">
        <f t="shared" si="97"/>
        <v>3.5049591336054162E-2</v>
      </c>
      <c r="HP174" s="27">
        <f t="shared" si="97"/>
        <v>1.2041133518054718E-2</v>
      </c>
      <c r="HQ174" s="27">
        <f t="shared" si="97"/>
        <v>1.0094340441903302E-2</v>
      </c>
      <c r="HR174" s="27">
        <f t="shared" si="97"/>
        <v>1.9372036166841994E-2</v>
      </c>
      <c r="HS174" s="27">
        <f t="shared" si="97"/>
        <v>9.1885410872141002E-3</v>
      </c>
      <c r="HT174" s="27">
        <f t="shared" si="97"/>
        <v>0.13782615385506788</v>
      </c>
      <c r="HU174" s="27">
        <f t="shared" si="97"/>
        <v>9.9164001556410562E-3</v>
      </c>
      <c r="HW174" s="27">
        <f t="shared" si="77"/>
        <v>4.4650451498907284E-2</v>
      </c>
      <c r="HX174" s="27">
        <f t="shared" si="78"/>
        <v>1.7999227260945824E-2</v>
      </c>
      <c r="HY174" s="27">
        <f t="shared" si="79"/>
        <v>2.4129088662490375E-2</v>
      </c>
      <c r="HZ174" s="27">
        <f t="shared" si="80"/>
        <v>2.7764030285327996E-2</v>
      </c>
      <c r="IA174" s="27">
        <f t="shared" si="81"/>
        <v>3.6243837996142496E-2</v>
      </c>
      <c r="IB174" s="27">
        <f t="shared" si="82"/>
        <v>4.9118320418713689E-2</v>
      </c>
      <c r="IC174" s="27">
        <f t="shared" si="83"/>
        <v>4.5256032333113129E-2</v>
      </c>
      <c r="ID174" s="27">
        <f t="shared" si="84"/>
        <v>1.9967811712990141E-2</v>
      </c>
      <c r="IE174" s="27">
        <f t="shared" si="85"/>
        <v>1.4124001146311101E-2</v>
      </c>
      <c r="IF174" s="27">
        <f t="shared" si="86"/>
        <v>2.6112923591818001E-2</v>
      </c>
      <c r="IG174" s="27">
        <f t="shared" si="87"/>
        <v>1.1068516593658104E-2</v>
      </c>
      <c r="IH174" s="27"/>
      <c r="II174" s="27"/>
      <c r="IK174" s="27">
        <f t="shared" si="94"/>
        <v>2.8363119409381531E-3</v>
      </c>
      <c r="IL174" s="27">
        <f t="shared" si="94"/>
        <v>3.8393660579342159E-3</v>
      </c>
      <c r="IM174" s="27">
        <f t="shared" si="94"/>
        <v>1.3113143560948691E-2</v>
      </c>
      <c r="IN174" s="27">
        <f t="shared" si="93"/>
        <v>0.27455145213101767</v>
      </c>
      <c r="IO174" s="27">
        <f t="shared" si="93"/>
        <v>6.1495836499145785E-2</v>
      </c>
      <c r="IP174" s="27">
        <f t="shared" si="93"/>
        <v>4.506117446922064E-3</v>
      </c>
      <c r="IQ174" s="27">
        <f t="shared" si="93"/>
        <v>3.1271971739619868E-2</v>
      </c>
      <c r="IR174" s="27">
        <f t="shared" si="93"/>
        <v>5.3692187521236388E-3</v>
      </c>
      <c r="IS174" s="27">
        <f t="shared" si="93"/>
        <v>6.2824079456123847E-3</v>
      </c>
      <c r="IT174" s="27">
        <f t="shared" si="98"/>
        <v>1.4970889569246425E-2</v>
      </c>
      <c r="IU174" s="27">
        <f t="shared" si="98"/>
        <v>7.9747901868129661E-2</v>
      </c>
      <c r="IV174" s="27">
        <f t="shared" si="98"/>
        <v>9.7962621753796428E-2</v>
      </c>
      <c r="IW174" s="27">
        <f t="shared" si="98"/>
        <v>1.5905250519548105E-2</v>
      </c>
    </row>
    <row r="175" spans="1:257">
      <c r="A175" s="21">
        <v>173</v>
      </c>
      <c r="B175" s="19" t="s">
        <v>173</v>
      </c>
      <c r="C175" s="19">
        <v>1</v>
      </c>
      <c r="D175" s="19">
        <v>1</v>
      </c>
      <c r="E175" s="19">
        <v>10</v>
      </c>
      <c r="G175" s="23">
        <v>41219</v>
      </c>
      <c r="H175" s="24">
        <v>0.18679398148148149</v>
      </c>
      <c r="J175" s="25">
        <v>18.864000000000001</v>
      </c>
      <c r="K175" s="25">
        <v>-31.69</v>
      </c>
      <c r="L175" s="25">
        <v>10.55</v>
      </c>
      <c r="M175" s="26"/>
      <c r="O175" s="26">
        <v>43.246758100000001</v>
      </c>
      <c r="P175" s="26">
        <v>8.9617087800000004</v>
      </c>
      <c r="Q175" s="26">
        <v>0.93435439999999992</v>
      </c>
      <c r="R175" s="26">
        <v>3.3615880000000001E-2</v>
      </c>
      <c r="S175" s="26">
        <v>0.26627090999999997</v>
      </c>
      <c r="T175" s="26">
        <v>32.813469000000005</v>
      </c>
      <c r="U175" s="26">
        <v>1.1491947</v>
      </c>
      <c r="V175" s="26">
        <v>6.6596123199999999</v>
      </c>
      <c r="W175" s="26">
        <v>2.1029975999999997</v>
      </c>
      <c r="X175" s="26">
        <v>1.7712325799999999</v>
      </c>
      <c r="Y175" s="26">
        <v>5.0593619999999999E-2</v>
      </c>
      <c r="Z175" s="26">
        <v>0.51900000000000002</v>
      </c>
      <c r="AA175" s="26">
        <v>0.46299999999999997</v>
      </c>
      <c r="AB175" s="26">
        <f t="shared" si="88"/>
        <v>98.971807889999994</v>
      </c>
      <c r="AC175" s="26">
        <f t="shared" si="89"/>
        <v>0.21853652412834765</v>
      </c>
      <c r="AD175" s="26">
        <f t="shared" si="75"/>
        <v>0.10447184175194339</v>
      </c>
      <c r="AE175" s="26">
        <f t="shared" si="76"/>
        <v>98.648799524119696</v>
      </c>
      <c r="AG175" s="25">
        <v>75.171000000000006</v>
      </c>
      <c r="AH175" s="25">
        <v>20.466999999999999</v>
      </c>
      <c r="AI175" s="25">
        <v>0.89710000000000001</v>
      </c>
      <c r="AJ175" s="25">
        <v>5.62E-2</v>
      </c>
      <c r="AK175" s="25">
        <v>0.31580000000000003</v>
      </c>
      <c r="AL175" s="25">
        <v>43.901000000000003</v>
      </c>
      <c r="AM175" s="25">
        <v>3.3871000000000002</v>
      </c>
      <c r="AN175" s="25">
        <v>8.8450000000000006</v>
      </c>
      <c r="AO175" s="25">
        <v>8.8249999999999993</v>
      </c>
      <c r="AP175" s="25">
        <v>11.022</v>
      </c>
      <c r="AQ175" s="25">
        <v>0.3498</v>
      </c>
      <c r="AR175" s="25">
        <v>6.2911999999999999</v>
      </c>
      <c r="AS175" s="25">
        <v>23.834499999999998</v>
      </c>
      <c r="AU175" s="26">
        <v>40.539099999999998</v>
      </c>
      <c r="AV175" s="26">
        <v>7.5011999999999999</v>
      </c>
      <c r="AW175" s="26">
        <v>0.88590000000000002</v>
      </c>
      <c r="AX175" s="26">
        <v>3.4000000000000002E-2</v>
      </c>
      <c r="AY175" s="26">
        <v>0.26019999999999999</v>
      </c>
      <c r="AZ175" s="26">
        <v>30.954599999999999</v>
      </c>
      <c r="BA175" s="26">
        <v>1.1188</v>
      </c>
      <c r="BB175" s="26">
        <v>5.0673000000000004</v>
      </c>
      <c r="BC175" s="26">
        <v>2.1671</v>
      </c>
      <c r="BD175" s="26">
        <v>1.2863</v>
      </c>
      <c r="BE175" s="26">
        <v>5.2200000000000003E-2</v>
      </c>
      <c r="BF175" s="26">
        <v>0.5675</v>
      </c>
      <c r="BG175" s="26">
        <v>0.47670000000000001</v>
      </c>
      <c r="BI175" s="27">
        <f t="shared" si="92"/>
        <v>1.0667912731165714</v>
      </c>
      <c r="BJ175" s="27">
        <f t="shared" si="92"/>
        <v>1.1947033514637659</v>
      </c>
      <c r="BK175" s="27">
        <f t="shared" si="92"/>
        <v>1.0546951123151596</v>
      </c>
      <c r="BL175" s="27">
        <f t="shared" si="91"/>
        <v>0.98870235294117648</v>
      </c>
      <c r="BM175" s="27">
        <f t="shared" si="91"/>
        <v>1.0233317063797078</v>
      </c>
      <c r="BN175" s="27">
        <f t="shared" si="91"/>
        <v>1.0600514624643835</v>
      </c>
      <c r="BO175" s="27">
        <f t="shared" si="91"/>
        <v>1.0271672327493744</v>
      </c>
      <c r="BP175" s="27">
        <f t="shared" si="91"/>
        <v>1.3142328893098887</v>
      </c>
      <c r="BQ175" s="27">
        <f t="shared" si="91"/>
        <v>0.97042019288449988</v>
      </c>
      <c r="BR175" s="27">
        <f t="shared" si="91"/>
        <v>1.3769980408924822</v>
      </c>
      <c r="BS175" s="27">
        <f t="shared" si="91"/>
        <v>0.96922643678160914</v>
      </c>
      <c r="BT175" s="27">
        <f t="shared" si="91"/>
        <v>0.91453744493392075</v>
      </c>
      <c r="BU175" s="27">
        <f t="shared" si="90"/>
        <v>0.97126075099643372</v>
      </c>
      <c r="BW175" s="19">
        <v>421489.8</v>
      </c>
      <c r="BX175" s="19">
        <v>79088.800000000003</v>
      </c>
      <c r="BY175" s="19">
        <v>17083.5</v>
      </c>
      <c r="BZ175" s="19">
        <v>96.4</v>
      </c>
      <c r="CA175" s="19">
        <v>478.9</v>
      </c>
      <c r="CB175" s="19">
        <v>55287.7</v>
      </c>
      <c r="CC175" s="19">
        <v>1656.1</v>
      </c>
      <c r="CD175" s="19">
        <v>39680.699999999997</v>
      </c>
      <c r="CE175" s="19">
        <v>50126.400000000001</v>
      </c>
      <c r="CF175" s="19">
        <v>5520.5</v>
      </c>
      <c r="CG175" s="19">
        <v>1037.5999999999999</v>
      </c>
      <c r="CH175" s="19">
        <v>196.2</v>
      </c>
      <c r="CI175" s="19">
        <v>8403.7000000000007</v>
      </c>
      <c r="CK175" s="19">
        <f t="shared" si="72"/>
        <v>424818.24285714282</v>
      </c>
      <c r="CL175" s="19">
        <f t="shared" si="72"/>
        <v>80351.592156862753</v>
      </c>
      <c r="CM175" s="19">
        <f t="shared" si="72"/>
        <v>23494.908510638299</v>
      </c>
      <c r="CN175" s="19">
        <f t="shared" si="72"/>
        <v>405.65</v>
      </c>
      <c r="CO175" s="19">
        <f t="shared" si="95"/>
        <v>692.38510638297873</v>
      </c>
      <c r="CP175" s="19">
        <f t="shared" si="95"/>
        <v>55620.333333333328</v>
      </c>
      <c r="CQ175" s="19">
        <f t="shared" si="95"/>
        <v>1863.9499999999998</v>
      </c>
      <c r="CR175" s="19">
        <f t="shared" si="95"/>
        <v>40299.299999999996</v>
      </c>
      <c r="CS175" s="19">
        <f t="shared" si="95"/>
        <v>54188.55</v>
      </c>
      <c r="CT175" s="19">
        <f t="shared" si="95"/>
        <v>5854.75</v>
      </c>
      <c r="CU175" s="19">
        <f t="shared" si="95"/>
        <v>2801.5476190476193</v>
      </c>
      <c r="CV175" s="19">
        <f t="shared" si="95"/>
        <v>318.51111111111106</v>
      </c>
      <c r="CW175" s="19">
        <f t="shared" si="95"/>
        <v>9517.8000000000011</v>
      </c>
      <c r="CY175" s="19">
        <v>3964.1</v>
      </c>
      <c r="CZ175" s="19">
        <v>1376.8</v>
      </c>
      <c r="DA175" s="19">
        <v>6870.6</v>
      </c>
      <c r="DB175" s="19">
        <v>325.89999999999998</v>
      </c>
      <c r="DC175" s="19">
        <v>222.8</v>
      </c>
      <c r="DD175" s="19">
        <v>362.5</v>
      </c>
      <c r="DE175" s="19">
        <v>219.5</v>
      </c>
      <c r="DF175" s="19">
        <v>748.3</v>
      </c>
      <c r="DG175" s="19">
        <v>4386.3999999999996</v>
      </c>
      <c r="DH175" s="19">
        <v>389.1</v>
      </c>
      <c r="DI175" s="19">
        <v>1952.1</v>
      </c>
      <c r="DJ175" s="19">
        <v>129.69999999999999</v>
      </c>
      <c r="DK175" s="19">
        <v>1180.5999999999999</v>
      </c>
      <c r="DM175" s="19">
        <v>2480.9</v>
      </c>
      <c r="DN175" s="19">
        <v>1124</v>
      </c>
      <c r="DO175" s="19">
        <v>5889.6</v>
      </c>
      <c r="DP175" s="19">
        <v>292.60000000000002</v>
      </c>
      <c r="DQ175" s="19">
        <v>202.9</v>
      </c>
      <c r="DR175" s="19">
        <v>309.3</v>
      </c>
      <c r="DS175" s="19">
        <v>196.2</v>
      </c>
      <c r="DT175" s="19">
        <v>488.9</v>
      </c>
      <c r="DU175" s="19">
        <v>3737.9</v>
      </c>
      <c r="DV175" s="19">
        <v>279.39999999999998</v>
      </c>
      <c r="DW175" s="19">
        <v>1592.9</v>
      </c>
      <c r="DX175" s="19">
        <v>116.4</v>
      </c>
      <c r="DY175" s="19">
        <v>1047.5999999999999</v>
      </c>
      <c r="EA175" s="19">
        <f t="shared" si="73"/>
        <v>3328.4428571428571</v>
      </c>
      <c r="EB175" s="19">
        <f t="shared" si="73"/>
        <v>1262.7921568627451</v>
      </c>
      <c r="EC175" s="19">
        <f t="shared" si="73"/>
        <v>6411.4085106382981</v>
      </c>
      <c r="ED175" s="19">
        <f t="shared" si="73"/>
        <v>309.25</v>
      </c>
      <c r="EE175" s="19">
        <f t="shared" si="96"/>
        <v>213.48510638297873</v>
      </c>
      <c r="EF175" s="19">
        <f t="shared" si="96"/>
        <v>332.63333333333333</v>
      </c>
      <c r="EG175" s="19">
        <f t="shared" si="96"/>
        <v>207.85</v>
      </c>
      <c r="EH175" s="19">
        <f t="shared" si="96"/>
        <v>618.59999999999991</v>
      </c>
      <c r="EI175" s="19">
        <f t="shared" si="96"/>
        <v>4062.1499999999996</v>
      </c>
      <c r="EJ175" s="19">
        <f t="shared" si="96"/>
        <v>334.25</v>
      </c>
      <c r="EK175" s="19">
        <f t="shared" si="96"/>
        <v>1763.9476190476191</v>
      </c>
      <c r="EL175" s="19">
        <f t="shared" si="96"/>
        <v>122.3111111111111</v>
      </c>
      <c r="EM175" s="19">
        <f t="shared" si="96"/>
        <v>1114.0999999999999</v>
      </c>
      <c r="EO175" s="26">
        <v>30.07</v>
      </c>
      <c r="EQ175" s="19">
        <v>10</v>
      </c>
      <c r="ER175" s="19">
        <v>30</v>
      </c>
      <c r="ES175" s="19">
        <v>20</v>
      </c>
      <c r="ET175" s="19">
        <v>50</v>
      </c>
      <c r="EU175" s="19">
        <v>30</v>
      </c>
      <c r="EV175" s="19">
        <v>30</v>
      </c>
      <c r="EW175" s="19">
        <v>30</v>
      </c>
      <c r="EX175" s="19">
        <v>30</v>
      </c>
      <c r="EY175" s="19">
        <v>20</v>
      </c>
      <c r="EZ175" s="19">
        <v>30</v>
      </c>
      <c r="FA175" s="19">
        <v>20</v>
      </c>
      <c r="FB175" s="19">
        <v>30</v>
      </c>
      <c r="FC175" s="19">
        <v>20</v>
      </c>
      <c r="FE175" s="25">
        <v>2.1</v>
      </c>
      <c r="FF175" s="25">
        <v>2.2999999999999998</v>
      </c>
      <c r="FG175" s="25">
        <v>2.2000000000000002</v>
      </c>
      <c r="FH175" s="25">
        <v>2.8</v>
      </c>
      <c r="FI175" s="25">
        <v>2.2000000000000002</v>
      </c>
      <c r="FJ175" s="25">
        <v>3.2</v>
      </c>
      <c r="FK175" s="25">
        <v>2.5</v>
      </c>
      <c r="FL175" s="25">
        <v>2.8</v>
      </c>
      <c r="FM175" s="25">
        <v>2.2000000000000002</v>
      </c>
      <c r="FN175" s="25">
        <v>2.8</v>
      </c>
      <c r="FO175" s="25">
        <v>2.2000000000000002</v>
      </c>
      <c r="FP175" s="25">
        <v>3.5</v>
      </c>
      <c r="FQ175" s="25">
        <v>2.2000000000000002</v>
      </c>
      <c r="FR175" s="25"/>
      <c r="FS175" s="25">
        <v>2.8</v>
      </c>
      <c r="FT175" s="25">
        <v>2.8</v>
      </c>
      <c r="FU175" s="25">
        <v>2.5</v>
      </c>
      <c r="FV175" s="25">
        <v>2.8</v>
      </c>
      <c r="FW175" s="25">
        <v>2.5</v>
      </c>
      <c r="FX175" s="25">
        <v>2.5</v>
      </c>
      <c r="FY175" s="25">
        <v>2.5</v>
      </c>
      <c r="FZ175" s="25">
        <v>2.8</v>
      </c>
      <c r="GA175" s="25">
        <v>2.2000000000000002</v>
      </c>
      <c r="GB175" s="25">
        <v>2.8</v>
      </c>
      <c r="GC175" s="25">
        <v>2</v>
      </c>
      <c r="GD175" s="25">
        <v>2.8</v>
      </c>
      <c r="GE175" s="25">
        <v>2.2000000000000002</v>
      </c>
      <c r="GG175" s="28">
        <v>560706</v>
      </c>
      <c r="GH175" s="28">
        <v>386426.8</v>
      </c>
      <c r="GI175" s="28">
        <v>1904278.9</v>
      </c>
      <c r="GJ175" s="28">
        <v>136666</v>
      </c>
      <c r="GK175" s="28">
        <v>151055.4</v>
      </c>
      <c r="GL175" s="28">
        <v>125939.4</v>
      </c>
      <c r="GM175" s="28">
        <v>48865.4</v>
      </c>
      <c r="GN175" s="28">
        <v>448639.5</v>
      </c>
      <c r="GO175" s="28">
        <v>568018.30000000005</v>
      </c>
      <c r="GP175" s="28">
        <v>50075.9</v>
      </c>
      <c r="GQ175" s="28">
        <v>296729</v>
      </c>
      <c r="GR175" s="28">
        <v>3095.5</v>
      </c>
      <c r="GS175" s="28">
        <v>35263.800000000003</v>
      </c>
      <c r="GU175" s="26">
        <v>25.21</v>
      </c>
      <c r="GV175" s="26">
        <v>19.399999999999999</v>
      </c>
      <c r="GW175" s="26">
        <v>59.19</v>
      </c>
      <c r="GX175" s="26">
        <v>41.39</v>
      </c>
      <c r="GY175" s="26">
        <v>56.02</v>
      </c>
      <c r="GZ175" s="26">
        <v>54.81</v>
      </c>
      <c r="HA175" s="26">
        <v>25.58</v>
      </c>
      <c r="HB175" s="26">
        <v>34.549999999999997</v>
      </c>
      <c r="HC175" s="26">
        <v>17.55</v>
      </c>
      <c r="HD175" s="26">
        <v>8.66</v>
      </c>
      <c r="HE175" s="26">
        <v>12.39</v>
      </c>
      <c r="HF175" s="26">
        <v>9.02</v>
      </c>
      <c r="HG175" s="26">
        <v>2</v>
      </c>
      <c r="HI175" s="27">
        <f t="shared" si="74"/>
        <v>2.1409532678139054E-2</v>
      </c>
      <c r="HJ175" s="27">
        <f t="shared" si="74"/>
        <v>9.5207118775070335E-3</v>
      </c>
      <c r="HK175" s="27">
        <f t="shared" si="74"/>
        <v>1.4360712356036639E-2</v>
      </c>
      <c r="HL175" s="27">
        <f t="shared" si="74"/>
        <v>1.8219644596345116E-2</v>
      </c>
      <c r="HM175" s="27">
        <f t="shared" si="97"/>
        <v>2.4769428241145811E-2</v>
      </c>
      <c r="HN175" s="27">
        <f t="shared" si="97"/>
        <v>3.7585205297794286E-2</v>
      </c>
      <c r="HO175" s="27">
        <f t="shared" si="97"/>
        <v>3.4627741296623861E-2</v>
      </c>
      <c r="HP175" s="27">
        <f t="shared" si="97"/>
        <v>1.1244411849986386E-2</v>
      </c>
      <c r="HQ175" s="27">
        <f t="shared" si="97"/>
        <v>1.045459315659214E-2</v>
      </c>
      <c r="HR175" s="27">
        <f t="shared" si="97"/>
        <v>1.9447647318347822E-2</v>
      </c>
      <c r="HS175" s="27">
        <f t="shared" si="97"/>
        <v>9.2989507555340731E-3</v>
      </c>
      <c r="HT175" s="27">
        <f t="shared" si="97"/>
        <v>0.13164946181519957</v>
      </c>
      <c r="HU175" s="27">
        <f t="shared" si="97"/>
        <v>1.0058966292043251E-2</v>
      </c>
      <c r="HW175" s="27">
        <f t="shared" si="77"/>
        <v>4.5801413258342874E-2</v>
      </c>
      <c r="HX175" s="27">
        <f t="shared" si="78"/>
        <v>1.7989385092549541E-2</v>
      </c>
      <c r="HY175" s="27">
        <f t="shared" si="79"/>
        <v>2.3960848566047133E-2</v>
      </c>
      <c r="HZ175" s="27">
        <f t="shared" si="80"/>
        <v>2.662983254201802E-2</v>
      </c>
      <c r="IA175" s="27">
        <f t="shared" si="81"/>
        <v>3.6438305885549603E-2</v>
      </c>
      <c r="IB175" s="27">
        <f t="shared" si="82"/>
        <v>4.8353366615612348E-2</v>
      </c>
      <c r="IC175" s="27">
        <f t="shared" si="83"/>
        <v>4.4711339562200726E-2</v>
      </c>
      <c r="ID175" s="27">
        <f t="shared" si="84"/>
        <v>1.8646608170832427E-2</v>
      </c>
      <c r="IE175" s="27">
        <f t="shared" si="85"/>
        <v>1.4628066744703723E-2</v>
      </c>
      <c r="IF175" s="27">
        <f t="shared" si="86"/>
        <v>2.6214845155713311E-2</v>
      </c>
      <c r="IG175" s="27">
        <f t="shared" si="87"/>
        <v>1.1201516080116344E-2</v>
      </c>
      <c r="IH175" s="27"/>
      <c r="II175" s="27"/>
      <c r="IK175" s="27">
        <f t="shared" si="94"/>
        <v>2.8310172132196259E-3</v>
      </c>
      <c r="IL175" s="27">
        <f t="shared" si="94"/>
        <v>3.8031287385639372E-3</v>
      </c>
      <c r="IM175" s="27">
        <f t="shared" si="94"/>
        <v>1.3053377638492288E-2</v>
      </c>
      <c r="IN175" s="27">
        <f t="shared" si="93"/>
        <v>0.22620067596505541</v>
      </c>
      <c r="IO175" s="27">
        <f t="shared" si="93"/>
        <v>6.6169950713371062E-2</v>
      </c>
      <c r="IP175" s="27">
        <f t="shared" si="93"/>
        <v>4.5045944168497724E-3</v>
      </c>
      <c r="IQ175" s="27">
        <f t="shared" si="93"/>
        <v>2.8937433863766914E-2</v>
      </c>
      <c r="IR175" s="27">
        <f t="shared" si="93"/>
        <v>5.367227475053811E-3</v>
      </c>
      <c r="IS175" s="27">
        <f t="shared" si="93"/>
        <v>6.2087238961399541E-3</v>
      </c>
      <c r="IT175" s="27">
        <f t="shared" si="98"/>
        <v>1.5003911220285668E-2</v>
      </c>
      <c r="IU175" s="27">
        <f t="shared" si="98"/>
        <v>8.3971569793227466E-2</v>
      </c>
      <c r="IV175" s="27">
        <f t="shared" si="98"/>
        <v>0.1126692479092434</v>
      </c>
      <c r="IW175" s="27">
        <f t="shared" si="98"/>
        <v>1.5821701599046528E-2</v>
      </c>
    </row>
    <row r="176" spans="1:257">
      <c r="A176" s="21">
        <v>174</v>
      </c>
      <c r="B176" s="19" t="s">
        <v>173</v>
      </c>
      <c r="C176" s="19">
        <v>1</v>
      </c>
      <c r="D176" s="19">
        <v>1</v>
      </c>
      <c r="E176" s="19">
        <v>11</v>
      </c>
      <c r="G176" s="23">
        <v>41219</v>
      </c>
      <c r="H176" s="24">
        <v>0.1898148148148148</v>
      </c>
      <c r="J176" s="25">
        <v>18.852</v>
      </c>
      <c r="K176" s="25">
        <v>-31.673999999999999</v>
      </c>
      <c r="L176" s="25">
        <v>10.55</v>
      </c>
      <c r="M176" s="26"/>
      <c r="O176" s="26">
        <v>43.094864960000002</v>
      </c>
      <c r="P176" s="26">
        <v>8.8199992799999993</v>
      </c>
      <c r="Q176" s="26">
        <v>0.93435439999999992</v>
      </c>
      <c r="R176" s="26">
        <v>1.7538720000000001E-2</v>
      </c>
      <c r="S176" s="26">
        <v>0.26627090999999997</v>
      </c>
      <c r="T176" s="26">
        <v>32.855923500000003</v>
      </c>
      <c r="U176" s="26">
        <v>1.0691384399999999</v>
      </c>
      <c r="V176" s="26">
        <v>6.6247886500000002</v>
      </c>
      <c r="W176" s="26">
        <v>2.2303247999999996</v>
      </c>
      <c r="X176" s="26">
        <v>1.74831709</v>
      </c>
      <c r="Y176" s="26">
        <v>5.9025889999999998E-2</v>
      </c>
      <c r="Z176" s="26">
        <v>0.55300000000000005</v>
      </c>
      <c r="AA176" s="26">
        <v>0.45500000000000002</v>
      </c>
      <c r="AB176" s="26">
        <f t="shared" si="88"/>
        <v>98.728546640000005</v>
      </c>
      <c r="AC176" s="26">
        <f t="shared" si="89"/>
        <v>0.23285298235640897</v>
      </c>
      <c r="AD176" s="26">
        <f t="shared" si="75"/>
        <v>0.10266671273679104</v>
      </c>
      <c r="AE176" s="26">
        <f t="shared" si="76"/>
        <v>98.393026944906808</v>
      </c>
      <c r="AG176" s="25">
        <v>74.935000000000002</v>
      </c>
      <c r="AH176" s="25">
        <v>20.137</v>
      </c>
      <c r="AI176" s="25">
        <v>0.89729999999999999</v>
      </c>
      <c r="AJ176" s="25">
        <v>2.8400000000000002E-2</v>
      </c>
      <c r="AK176" s="25">
        <v>0.31619999999999998</v>
      </c>
      <c r="AL176" s="25">
        <v>43.95</v>
      </c>
      <c r="AM176" s="25">
        <v>3.1522000000000001</v>
      </c>
      <c r="AN176" s="25">
        <v>8.7929999999999993</v>
      </c>
      <c r="AO176" s="25">
        <v>9.3580000000000005</v>
      </c>
      <c r="AP176" s="25">
        <v>10.862</v>
      </c>
      <c r="AQ176" s="25">
        <v>0.40820000000000001</v>
      </c>
      <c r="AR176" s="25">
        <v>6.6913999999999998</v>
      </c>
      <c r="AS176" s="25">
        <v>23.4129</v>
      </c>
      <c r="AU176" s="26">
        <v>40.411799999999999</v>
      </c>
      <c r="AV176" s="26">
        <v>7.3802000000000003</v>
      </c>
      <c r="AW176" s="26">
        <v>0.8861</v>
      </c>
      <c r="AX176" s="26">
        <v>1.72E-2</v>
      </c>
      <c r="AY176" s="26">
        <v>0.2606</v>
      </c>
      <c r="AZ176" s="26">
        <v>30.989100000000001</v>
      </c>
      <c r="BA176" s="26">
        <v>1.0411999999999999</v>
      </c>
      <c r="BB176" s="26">
        <v>5.0374999999999996</v>
      </c>
      <c r="BC176" s="26">
        <v>2.298</v>
      </c>
      <c r="BD176" s="26">
        <v>1.2676000000000001</v>
      </c>
      <c r="BE176" s="26">
        <v>6.0900000000000003E-2</v>
      </c>
      <c r="BF176" s="26">
        <v>0.60360000000000003</v>
      </c>
      <c r="BG176" s="26">
        <v>0.46829999999999999</v>
      </c>
      <c r="BI176" s="27">
        <f t="shared" si="92"/>
        <v>1.0663931069638077</v>
      </c>
      <c r="BJ176" s="27">
        <f t="shared" si="92"/>
        <v>1.1950894664101241</v>
      </c>
      <c r="BK176" s="27">
        <f t="shared" si="92"/>
        <v>1.0544570590226836</v>
      </c>
      <c r="BL176" s="27">
        <f t="shared" si="91"/>
        <v>1.0196930232558139</v>
      </c>
      <c r="BM176" s="27">
        <f t="shared" si="91"/>
        <v>1.0217609746738294</v>
      </c>
      <c r="BN176" s="27">
        <f t="shared" si="91"/>
        <v>1.060241294519686</v>
      </c>
      <c r="BO176" s="27">
        <f t="shared" si="91"/>
        <v>1.0268329235497502</v>
      </c>
      <c r="BP176" s="27">
        <f t="shared" si="91"/>
        <v>1.3150945210918115</v>
      </c>
      <c r="BQ176" s="27">
        <f t="shared" si="91"/>
        <v>0.97055039164490842</v>
      </c>
      <c r="BR176" s="27">
        <f t="shared" si="91"/>
        <v>1.3792340564846954</v>
      </c>
      <c r="BS176" s="27">
        <f t="shared" si="91"/>
        <v>0.96922643678160914</v>
      </c>
      <c r="BT176" s="27">
        <f t="shared" si="91"/>
        <v>0.91616964877402252</v>
      </c>
      <c r="BU176" s="27">
        <f t="shared" si="90"/>
        <v>0.9715994020926757</v>
      </c>
      <c r="BW176" s="19">
        <v>420163</v>
      </c>
      <c r="BX176" s="19">
        <v>77814.399999999994</v>
      </c>
      <c r="BY176" s="19">
        <v>17089.2</v>
      </c>
      <c r="BZ176" s="19">
        <v>59.9</v>
      </c>
      <c r="CA176" s="19">
        <v>482.4</v>
      </c>
      <c r="CB176" s="19">
        <v>55349.3</v>
      </c>
      <c r="CC176" s="19">
        <v>1540.3</v>
      </c>
      <c r="CD176" s="19">
        <v>39447.800000000003</v>
      </c>
      <c r="CE176" s="19">
        <v>53153.7</v>
      </c>
      <c r="CF176" s="19">
        <v>5439.1</v>
      </c>
      <c r="CG176" s="19">
        <v>1210.9000000000001</v>
      </c>
      <c r="CH176" s="19">
        <v>206.3</v>
      </c>
      <c r="CI176" s="19">
        <v>8256.7999999999993</v>
      </c>
      <c r="CK176" s="19">
        <f t="shared" si="72"/>
        <v>423498.22857142857</v>
      </c>
      <c r="CL176" s="19">
        <f t="shared" si="72"/>
        <v>79147.043137254892</v>
      </c>
      <c r="CM176" s="19">
        <f t="shared" si="72"/>
        <v>23409.859574468086</v>
      </c>
      <c r="CN176" s="19">
        <f t="shared" si="72"/>
        <v>385.9</v>
      </c>
      <c r="CO176" s="19">
        <f t="shared" si="95"/>
        <v>688.37872340425531</v>
      </c>
      <c r="CP176" s="19">
        <f t="shared" si="95"/>
        <v>55686.6052631579</v>
      </c>
      <c r="CQ176" s="19">
        <f t="shared" si="95"/>
        <v>1731.55</v>
      </c>
      <c r="CR176" s="19">
        <f t="shared" si="95"/>
        <v>40139.75</v>
      </c>
      <c r="CS176" s="19">
        <f t="shared" si="95"/>
        <v>57075.85</v>
      </c>
      <c r="CT176" s="19">
        <f t="shared" si="95"/>
        <v>5803.35</v>
      </c>
      <c r="CU176" s="19">
        <f t="shared" si="95"/>
        <v>3040.4523809523807</v>
      </c>
      <c r="CV176" s="19">
        <f t="shared" si="95"/>
        <v>354.5333333333333</v>
      </c>
      <c r="CW176" s="19">
        <f t="shared" si="95"/>
        <v>9334.65</v>
      </c>
      <c r="CY176" s="19">
        <v>4005.3</v>
      </c>
      <c r="CZ176" s="19">
        <v>1503.7</v>
      </c>
      <c r="DA176" s="19">
        <v>6613.4</v>
      </c>
      <c r="DB176" s="19">
        <v>339.3</v>
      </c>
      <c r="DC176" s="19">
        <v>226.2</v>
      </c>
      <c r="DD176" s="19">
        <v>356</v>
      </c>
      <c r="DE176" s="19">
        <v>202.9</v>
      </c>
      <c r="DF176" s="19">
        <v>795.1</v>
      </c>
      <c r="DG176" s="19">
        <v>4251.5</v>
      </c>
      <c r="DH176" s="19">
        <v>465.7</v>
      </c>
      <c r="DI176" s="19">
        <v>1942.8</v>
      </c>
      <c r="DJ176" s="19">
        <v>146.4</v>
      </c>
      <c r="DK176" s="19">
        <v>1124.4000000000001</v>
      </c>
      <c r="DM176" s="19">
        <v>2441.8000000000002</v>
      </c>
      <c r="DN176" s="19">
        <v>1124.4000000000001</v>
      </c>
      <c r="DO176" s="19">
        <v>5988</v>
      </c>
      <c r="DP176" s="19">
        <v>312.7</v>
      </c>
      <c r="DQ176" s="19">
        <v>183</v>
      </c>
      <c r="DR176" s="19">
        <v>322.7</v>
      </c>
      <c r="DS176" s="19">
        <v>179.6</v>
      </c>
      <c r="DT176" s="19">
        <v>588.79999999999995</v>
      </c>
      <c r="DU176" s="19">
        <v>3592.8</v>
      </c>
      <c r="DV176" s="19">
        <v>262.8</v>
      </c>
      <c r="DW176" s="19">
        <v>1726.6</v>
      </c>
      <c r="DX176" s="19">
        <v>149.69999999999999</v>
      </c>
      <c r="DY176" s="19">
        <v>1031.3</v>
      </c>
      <c r="EA176" s="19">
        <f t="shared" si="73"/>
        <v>3335.2285714285717</v>
      </c>
      <c r="EB176" s="19">
        <f t="shared" si="73"/>
        <v>1332.6431372549021</v>
      </c>
      <c r="EC176" s="19">
        <f t="shared" si="73"/>
        <v>6320.6595744680853</v>
      </c>
      <c r="ED176" s="19">
        <f t="shared" si="73"/>
        <v>326</v>
      </c>
      <c r="EE176" s="19">
        <f t="shared" si="96"/>
        <v>205.97872340425531</v>
      </c>
      <c r="EF176" s="19">
        <f t="shared" si="96"/>
        <v>337.30526315789473</v>
      </c>
      <c r="EG176" s="19">
        <f t="shared" si="96"/>
        <v>191.25</v>
      </c>
      <c r="EH176" s="19">
        <f t="shared" si="96"/>
        <v>691.95</v>
      </c>
      <c r="EI176" s="19">
        <f t="shared" si="96"/>
        <v>3922.15</v>
      </c>
      <c r="EJ176" s="19">
        <f t="shared" si="96"/>
        <v>364.25</v>
      </c>
      <c r="EK176" s="19">
        <f t="shared" si="96"/>
        <v>1829.5523809523809</v>
      </c>
      <c r="EL176" s="19">
        <f t="shared" si="96"/>
        <v>148.23333333333332</v>
      </c>
      <c r="EM176" s="19">
        <f t="shared" si="96"/>
        <v>1077.8499999999999</v>
      </c>
      <c r="EO176" s="26">
        <v>30.06</v>
      </c>
      <c r="EQ176" s="19">
        <v>10</v>
      </c>
      <c r="ER176" s="19">
        <v>30</v>
      </c>
      <c r="ES176" s="19">
        <v>20</v>
      </c>
      <c r="ET176" s="19">
        <v>50</v>
      </c>
      <c r="EU176" s="19">
        <v>30</v>
      </c>
      <c r="EV176" s="19">
        <v>30</v>
      </c>
      <c r="EW176" s="19">
        <v>30</v>
      </c>
      <c r="EX176" s="19">
        <v>30</v>
      </c>
      <c r="EY176" s="19">
        <v>20</v>
      </c>
      <c r="EZ176" s="19">
        <v>30</v>
      </c>
      <c r="FA176" s="19">
        <v>20</v>
      </c>
      <c r="FB176" s="19">
        <v>30</v>
      </c>
      <c r="FC176" s="19">
        <v>20</v>
      </c>
      <c r="FE176" s="25">
        <v>2.1</v>
      </c>
      <c r="FF176" s="25">
        <v>2.2999999999999998</v>
      </c>
      <c r="FG176" s="25">
        <v>2.2000000000000002</v>
      </c>
      <c r="FH176" s="25">
        <v>2.8</v>
      </c>
      <c r="FI176" s="25">
        <v>2.2000000000000002</v>
      </c>
      <c r="FJ176" s="25">
        <v>3.2</v>
      </c>
      <c r="FK176" s="25">
        <v>2.5</v>
      </c>
      <c r="FL176" s="25">
        <v>2.8</v>
      </c>
      <c r="FM176" s="25">
        <v>2.2000000000000002</v>
      </c>
      <c r="FN176" s="25">
        <v>2.8</v>
      </c>
      <c r="FO176" s="25">
        <v>2.2000000000000002</v>
      </c>
      <c r="FP176" s="25">
        <v>3.5</v>
      </c>
      <c r="FQ176" s="25">
        <v>2.2000000000000002</v>
      </c>
      <c r="FR176" s="25"/>
      <c r="FS176" s="25">
        <v>2.8</v>
      </c>
      <c r="FT176" s="25">
        <v>2.8</v>
      </c>
      <c r="FU176" s="25">
        <v>2.5</v>
      </c>
      <c r="FV176" s="25">
        <v>2.8</v>
      </c>
      <c r="FW176" s="25">
        <v>2.5</v>
      </c>
      <c r="FX176" s="25">
        <v>2.5</v>
      </c>
      <c r="FY176" s="25">
        <v>2.5</v>
      </c>
      <c r="FZ176" s="25">
        <v>2.8</v>
      </c>
      <c r="GA176" s="25">
        <v>2.2000000000000002</v>
      </c>
      <c r="GB176" s="25">
        <v>2.8</v>
      </c>
      <c r="GC176" s="25">
        <v>2</v>
      </c>
      <c r="GD176" s="25">
        <v>2.8</v>
      </c>
      <c r="GE176" s="25">
        <v>2.2000000000000002</v>
      </c>
      <c r="GG176" s="28">
        <v>560706</v>
      </c>
      <c r="GH176" s="28">
        <v>386426.8</v>
      </c>
      <c r="GI176" s="28">
        <v>1904278.9</v>
      </c>
      <c r="GJ176" s="28">
        <v>136666</v>
      </c>
      <c r="GK176" s="28">
        <v>151055.4</v>
      </c>
      <c r="GL176" s="28">
        <v>125939.4</v>
      </c>
      <c r="GM176" s="28">
        <v>48865.4</v>
      </c>
      <c r="GN176" s="28">
        <v>448639.5</v>
      </c>
      <c r="GO176" s="28">
        <v>568018.30000000005</v>
      </c>
      <c r="GP176" s="28">
        <v>50075.9</v>
      </c>
      <c r="GQ176" s="28">
        <v>296729</v>
      </c>
      <c r="GR176" s="28">
        <v>3095.5</v>
      </c>
      <c r="GS176" s="28">
        <v>35263.800000000003</v>
      </c>
      <c r="GU176" s="26">
        <v>25.21</v>
      </c>
      <c r="GV176" s="26">
        <v>19.399999999999999</v>
      </c>
      <c r="GW176" s="26">
        <v>59.19</v>
      </c>
      <c r="GX176" s="26">
        <v>41.39</v>
      </c>
      <c r="GY176" s="26">
        <v>56.02</v>
      </c>
      <c r="GZ176" s="26">
        <v>54.81</v>
      </c>
      <c r="HA176" s="26">
        <v>25.58</v>
      </c>
      <c r="HB176" s="26">
        <v>34.549999999999997</v>
      </c>
      <c r="HC176" s="26">
        <v>17.55</v>
      </c>
      <c r="HD176" s="26">
        <v>8.66</v>
      </c>
      <c r="HE176" s="26">
        <v>12.39</v>
      </c>
      <c r="HF176" s="26">
        <v>9.02</v>
      </c>
      <c r="HG176" s="26">
        <v>2</v>
      </c>
      <c r="HI176" s="27">
        <f t="shared" si="74"/>
        <v>2.1426909590756847E-2</v>
      </c>
      <c r="HJ176" s="27">
        <f t="shared" si="74"/>
        <v>9.785273764648739E-3</v>
      </c>
      <c r="HK176" s="27">
        <f t="shared" si="74"/>
        <v>1.4257869976510167E-2</v>
      </c>
      <c r="HL176" s="27">
        <f t="shared" si="74"/>
        <v>1.9296118302196193E-2</v>
      </c>
      <c r="HM176" s="27">
        <f t="shared" si="97"/>
        <v>2.4296766418576896E-2</v>
      </c>
      <c r="HN176" s="27">
        <f t="shared" si="97"/>
        <v>3.7861306240690909E-2</v>
      </c>
      <c r="HO176" s="27">
        <f t="shared" si="97"/>
        <v>3.3210906204165024E-2</v>
      </c>
      <c r="HP176" s="27">
        <f t="shared" si="97"/>
        <v>1.1902166082264581E-2</v>
      </c>
      <c r="HQ176" s="27">
        <f t="shared" si="97"/>
        <v>1.0275944460678412E-2</v>
      </c>
      <c r="HR176" s="27">
        <f t="shared" si="97"/>
        <v>2.0337989471165961E-2</v>
      </c>
      <c r="HS176" s="27">
        <f t="shared" si="97"/>
        <v>9.4718705832659168E-3</v>
      </c>
      <c r="HT176" s="27">
        <f t="shared" si="97"/>
        <v>0.14521306890830982</v>
      </c>
      <c r="HU176" s="27">
        <f t="shared" si="97"/>
        <v>9.8990622301123789E-3</v>
      </c>
      <c r="HW176" s="27">
        <f t="shared" si="77"/>
        <v>4.5838587687506122E-2</v>
      </c>
      <c r="HX176" s="27">
        <f t="shared" si="78"/>
        <v>1.8489274778303793E-2</v>
      </c>
      <c r="HY176" s="27">
        <f t="shared" si="79"/>
        <v>2.3789256055807215E-2</v>
      </c>
      <c r="HZ176" s="27">
        <f t="shared" si="80"/>
        <v>2.8203206510489954E-2</v>
      </c>
      <c r="IA176" s="27">
        <f t="shared" si="81"/>
        <v>3.5742973078368476E-2</v>
      </c>
      <c r="IB176" s="27">
        <f t="shared" si="82"/>
        <v>4.8708570478648856E-2</v>
      </c>
      <c r="IC176" s="27">
        <f t="shared" si="83"/>
        <v>4.2881922090817877E-2</v>
      </c>
      <c r="ID176" s="27">
        <f t="shared" si="84"/>
        <v>1.9737362014219356E-2</v>
      </c>
      <c r="IE176" s="27">
        <f t="shared" si="85"/>
        <v>1.4378101489381234E-2</v>
      </c>
      <c r="IF176" s="27">
        <f t="shared" si="86"/>
        <v>2.7414999667447579E-2</v>
      </c>
      <c r="IG176" s="27">
        <f t="shared" si="87"/>
        <v>1.1409815304602122E-2</v>
      </c>
      <c r="IH176" s="27"/>
      <c r="II176" s="27"/>
      <c r="IK176" s="27">
        <f t="shared" si="94"/>
        <v>2.836069919450292E-3</v>
      </c>
      <c r="IL176" s="27">
        <f t="shared" si="94"/>
        <v>3.8390878374036414E-3</v>
      </c>
      <c r="IM176" s="27">
        <f t="shared" si="94"/>
        <v>1.3012778217524138E-2</v>
      </c>
      <c r="IN176" s="27">
        <f t="shared" si="93"/>
        <v>0.36333161040172246</v>
      </c>
      <c r="IO176" s="27">
        <f t="shared" si="93"/>
        <v>6.5281954601568132E-2</v>
      </c>
      <c r="IP176" s="27">
        <f t="shared" si="93"/>
        <v>4.5031816053006553E-3</v>
      </c>
      <c r="IQ176" s="27">
        <f t="shared" si="93"/>
        <v>2.9978274076640776E-2</v>
      </c>
      <c r="IR176" s="27">
        <f t="shared" si="93"/>
        <v>5.3941227827862181E-3</v>
      </c>
      <c r="IS176" s="27">
        <f t="shared" si="93"/>
        <v>5.9925933904092675E-3</v>
      </c>
      <c r="IT176" s="27">
        <f t="shared" si="98"/>
        <v>1.5204632963520608E-2</v>
      </c>
      <c r="IU176" s="27">
        <f t="shared" si="98"/>
        <v>7.4327055399283817E-2</v>
      </c>
      <c r="IV176" s="27">
        <f t="shared" si="98"/>
        <v>0.11445345169889524</v>
      </c>
      <c r="IW176" s="27">
        <f t="shared" si="98"/>
        <v>1.5938823307325323E-2</v>
      </c>
    </row>
    <row r="177" spans="1:257">
      <c r="A177" s="21">
        <v>175</v>
      </c>
      <c r="B177" s="19" t="s">
        <v>173</v>
      </c>
      <c r="C177" s="19">
        <v>1</v>
      </c>
      <c r="D177" s="19">
        <v>1</v>
      </c>
      <c r="E177" s="19">
        <v>12</v>
      </c>
      <c r="G177" s="23">
        <v>41219</v>
      </c>
      <c r="H177" s="24">
        <v>0.19285879629629629</v>
      </c>
      <c r="J177" s="25">
        <v>18.841999999999999</v>
      </c>
      <c r="K177" s="25">
        <v>-31.655999999999999</v>
      </c>
      <c r="L177" s="25">
        <v>10.551</v>
      </c>
      <c r="M177" s="26"/>
      <c r="O177" s="26">
        <v>42.927996440000001</v>
      </c>
      <c r="P177" s="26">
        <v>8.7633154799999993</v>
      </c>
      <c r="Q177" s="26">
        <v>0.91933798999999994</v>
      </c>
      <c r="R177" s="26">
        <v>1.1692480000000002E-2</v>
      </c>
      <c r="S177" s="26">
        <v>0.26774201999999997</v>
      </c>
      <c r="T177" s="26">
        <v>32.5626015</v>
      </c>
      <c r="U177" s="26">
        <v>1.11949641</v>
      </c>
      <c r="V177" s="26">
        <v>6.5352420699999998</v>
      </c>
      <c r="W177" s="26">
        <v>2.3142767999999996</v>
      </c>
      <c r="X177" s="26">
        <v>1.7321414500000001</v>
      </c>
      <c r="Y177" s="26">
        <v>4.697979E-2</v>
      </c>
      <c r="Z177" s="26">
        <v>0.54500000000000004</v>
      </c>
      <c r="AA177" s="26">
        <v>0.45500000000000002</v>
      </c>
      <c r="AB177" s="26">
        <f t="shared" si="88"/>
        <v>98.200822430000002</v>
      </c>
      <c r="AC177" s="26">
        <f t="shared" si="89"/>
        <v>0.22948440394980632</v>
      </c>
      <c r="AD177" s="26">
        <f t="shared" si="75"/>
        <v>0.10266671273679104</v>
      </c>
      <c r="AE177" s="26">
        <f t="shared" si="76"/>
        <v>97.868671313313399</v>
      </c>
      <c r="AG177" s="25">
        <v>74.676000000000002</v>
      </c>
      <c r="AH177" s="25">
        <v>20.015999999999998</v>
      </c>
      <c r="AI177" s="25">
        <v>0.88149999999999995</v>
      </c>
      <c r="AJ177" s="25">
        <v>1.77E-2</v>
      </c>
      <c r="AK177" s="25">
        <v>0.3175</v>
      </c>
      <c r="AL177" s="25">
        <v>43.527999999999999</v>
      </c>
      <c r="AM177" s="25">
        <v>3.2951000000000001</v>
      </c>
      <c r="AN177" s="25">
        <v>8.6739999999999995</v>
      </c>
      <c r="AO177" s="25">
        <v>9.7080000000000002</v>
      </c>
      <c r="AP177" s="25">
        <v>10.760999999999999</v>
      </c>
      <c r="AQ177" s="25">
        <v>0.32790000000000002</v>
      </c>
      <c r="AR177" s="25">
        <v>6.5484</v>
      </c>
      <c r="AS177" s="25">
        <v>23.414200000000001</v>
      </c>
      <c r="AU177" s="26">
        <v>40.272100000000002</v>
      </c>
      <c r="AV177" s="26">
        <v>7.3358999999999996</v>
      </c>
      <c r="AW177" s="26">
        <v>0.87050000000000005</v>
      </c>
      <c r="AX177" s="26">
        <v>1.0699999999999999E-2</v>
      </c>
      <c r="AY177" s="26">
        <v>0.2616</v>
      </c>
      <c r="AZ177" s="26">
        <v>30.691600000000001</v>
      </c>
      <c r="BA177" s="26">
        <v>1.0884</v>
      </c>
      <c r="BB177" s="26">
        <v>4.9692999999999996</v>
      </c>
      <c r="BC177" s="26">
        <v>2.3839000000000001</v>
      </c>
      <c r="BD177" s="26">
        <v>1.2558</v>
      </c>
      <c r="BE177" s="26">
        <v>4.8899999999999999E-2</v>
      </c>
      <c r="BF177" s="26">
        <v>0.5907</v>
      </c>
      <c r="BG177" s="26">
        <v>0.46829999999999999</v>
      </c>
      <c r="BI177" s="27">
        <f t="shared" si="92"/>
        <v>1.0659487943265933</v>
      </c>
      <c r="BJ177" s="27">
        <f t="shared" si="92"/>
        <v>1.1945794626426205</v>
      </c>
      <c r="BK177" s="27">
        <f t="shared" si="92"/>
        <v>1.0561033773693278</v>
      </c>
      <c r="BL177" s="27">
        <f t="shared" si="91"/>
        <v>1.092755140186916</v>
      </c>
      <c r="BM177" s="27">
        <f t="shared" si="91"/>
        <v>1.0234786697247704</v>
      </c>
      <c r="BN177" s="27">
        <f t="shared" si="91"/>
        <v>1.0609613542467646</v>
      </c>
      <c r="BO177" s="27">
        <f t="shared" si="91"/>
        <v>1.0285707552370451</v>
      </c>
      <c r="BP177" s="27">
        <f t="shared" si="91"/>
        <v>1.315123270883223</v>
      </c>
      <c r="BQ177" s="27">
        <f t="shared" si="91"/>
        <v>0.97079441251730336</v>
      </c>
      <c r="BR177" s="27">
        <f t="shared" si="91"/>
        <v>1.3793131469979296</v>
      </c>
      <c r="BS177" s="27">
        <f t="shared" si="91"/>
        <v>0.96073190184049084</v>
      </c>
      <c r="BT177" s="27">
        <f t="shared" si="91"/>
        <v>0.92263416285762656</v>
      </c>
      <c r="BU177" s="27">
        <f t="shared" si="90"/>
        <v>0.9715994020926757</v>
      </c>
      <c r="BW177" s="19">
        <v>418711.7</v>
      </c>
      <c r="BX177" s="19">
        <v>77346.899999999994</v>
      </c>
      <c r="BY177" s="19">
        <v>16787.599999999999</v>
      </c>
      <c r="BZ177" s="19">
        <v>43.3</v>
      </c>
      <c r="CA177" s="19">
        <v>482.7</v>
      </c>
      <c r="CB177" s="19">
        <v>54820.2</v>
      </c>
      <c r="CC177" s="19">
        <v>1611.2</v>
      </c>
      <c r="CD177" s="19">
        <v>38918.1</v>
      </c>
      <c r="CE177" s="19">
        <v>55139.8</v>
      </c>
      <c r="CF177" s="19">
        <v>5389.5</v>
      </c>
      <c r="CG177" s="19">
        <v>972</v>
      </c>
      <c r="CH177" s="19">
        <v>203.1</v>
      </c>
      <c r="CI177" s="19">
        <v>8255.7000000000007</v>
      </c>
      <c r="CK177" s="19">
        <f t="shared" si="72"/>
        <v>421859.9</v>
      </c>
      <c r="CL177" s="19">
        <f t="shared" si="72"/>
        <v>78621.096078431365</v>
      </c>
      <c r="CM177" s="19">
        <f t="shared" si="72"/>
        <v>23328.536170212763</v>
      </c>
      <c r="CN177" s="19">
        <f t="shared" si="72"/>
        <v>367.85</v>
      </c>
      <c r="CO177" s="19">
        <f t="shared" si="95"/>
        <v>719.41702127659573</v>
      </c>
      <c r="CP177" s="19">
        <f t="shared" si="95"/>
        <v>55176.214035087716</v>
      </c>
      <c r="CQ177" s="19">
        <f t="shared" si="95"/>
        <v>1822.6</v>
      </c>
      <c r="CR177" s="19">
        <f t="shared" si="95"/>
        <v>39630.5</v>
      </c>
      <c r="CS177" s="19">
        <f t="shared" si="95"/>
        <v>58964.700000000004</v>
      </c>
      <c r="CT177" s="19">
        <f t="shared" si="95"/>
        <v>5737.35</v>
      </c>
      <c r="CU177" s="19">
        <f t="shared" si="95"/>
        <v>2783.8571428571431</v>
      </c>
      <c r="CV177" s="19">
        <f t="shared" si="95"/>
        <v>334.4</v>
      </c>
      <c r="CW177" s="19">
        <f t="shared" si="95"/>
        <v>9274.35</v>
      </c>
      <c r="CY177" s="19">
        <v>3801.6</v>
      </c>
      <c r="CZ177" s="19">
        <v>1404.8</v>
      </c>
      <c r="DA177" s="19">
        <v>7024</v>
      </c>
      <c r="DB177" s="19">
        <v>349.5</v>
      </c>
      <c r="DC177" s="19">
        <v>266.3</v>
      </c>
      <c r="DD177" s="19">
        <v>372.8</v>
      </c>
      <c r="DE177" s="19">
        <v>229.7</v>
      </c>
      <c r="DF177" s="19">
        <v>828.9</v>
      </c>
      <c r="DG177" s="19">
        <v>4041.3</v>
      </c>
      <c r="DH177" s="19">
        <v>402.8</v>
      </c>
      <c r="DI177" s="19">
        <v>1900.8</v>
      </c>
      <c r="DJ177" s="19">
        <v>149.80000000000001</v>
      </c>
      <c r="DK177" s="19">
        <v>1088.5999999999999</v>
      </c>
      <c r="DM177" s="19">
        <v>2277</v>
      </c>
      <c r="DN177" s="19">
        <v>1115.2</v>
      </c>
      <c r="DO177" s="19">
        <v>5992</v>
      </c>
      <c r="DP177" s="19">
        <v>299.60000000000002</v>
      </c>
      <c r="DQ177" s="19">
        <v>203.1</v>
      </c>
      <c r="DR177" s="19">
        <v>342.9</v>
      </c>
      <c r="DS177" s="19">
        <v>193.1</v>
      </c>
      <c r="DT177" s="19">
        <v>595.9</v>
      </c>
      <c r="DU177" s="19">
        <v>3608.5</v>
      </c>
      <c r="DV177" s="19">
        <v>292.89999999999998</v>
      </c>
      <c r="DW177" s="19">
        <v>1731</v>
      </c>
      <c r="DX177" s="19">
        <v>116.5</v>
      </c>
      <c r="DY177" s="19">
        <v>948.7</v>
      </c>
      <c r="EA177" s="19">
        <f t="shared" si="73"/>
        <v>3148.2</v>
      </c>
      <c r="EB177" s="19">
        <f t="shared" si="73"/>
        <v>1274.1960784313726</v>
      </c>
      <c r="EC177" s="19">
        <f t="shared" si="73"/>
        <v>6540.9361702127662</v>
      </c>
      <c r="ED177" s="19">
        <f t="shared" si="73"/>
        <v>324.55</v>
      </c>
      <c r="EE177" s="19">
        <f t="shared" si="96"/>
        <v>236.71702127659574</v>
      </c>
      <c r="EF177" s="19">
        <f t="shared" si="96"/>
        <v>356.01403508771926</v>
      </c>
      <c r="EG177" s="19">
        <f t="shared" si="96"/>
        <v>211.39999999999998</v>
      </c>
      <c r="EH177" s="19">
        <f t="shared" si="96"/>
        <v>712.4</v>
      </c>
      <c r="EI177" s="19">
        <f t="shared" si="96"/>
        <v>3824.9</v>
      </c>
      <c r="EJ177" s="19">
        <f t="shared" si="96"/>
        <v>347.85</v>
      </c>
      <c r="EK177" s="19">
        <f t="shared" si="96"/>
        <v>1811.8571428571429</v>
      </c>
      <c r="EL177" s="19">
        <f t="shared" si="96"/>
        <v>131.30000000000001</v>
      </c>
      <c r="EM177" s="19">
        <f t="shared" si="96"/>
        <v>1018.65</v>
      </c>
      <c r="EO177" s="26">
        <v>30.04</v>
      </c>
      <c r="EQ177" s="19">
        <v>10</v>
      </c>
      <c r="ER177" s="19">
        <v>30</v>
      </c>
      <c r="ES177" s="19">
        <v>20</v>
      </c>
      <c r="ET177" s="19">
        <v>50</v>
      </c>
      <c r="EU177" s="19">
        <v>30</v>
      </c>
      <c r="EV177" s="19">
        <v>30</v>
      </c>
      <c r="EW177" s="19">
        <v>30</v>
      </c>
      <c r="EX177" s="19">
        <v>30</v>
      </c>
      <c r="EY177" s="19">
        <v>20</v>
      </c>
      <c r="EZ177" s="19">
        <v>30</v>
      </c>
      <c r="FA177" s="19">
        <v>20</v>
      </c>
      <c r="FB177" s="19">
        <v>30</v>
      </c>
      <c r="FC177" s="19">
        <v>20</v>
      </c>
      <c r="FE177" s="25">
        <v>2.1</v>
      </c>
      <c r="FF177" s="25">
        <v>2.2999999999999998</v>
      </c>
      <c r="FG177" s="25">
        <v>2.2000000000000002</v>
      </c>
      <c r="FH177" s="25">
        <v>2.8</v>
      </c>
      <c r="FI177" s="25">
        <v>2.2000000000000002</v>
      </c>
      <c r="FJ177" s="25">
        <v>3.2</v>
      </c>
      <c r="FK177" s="25">
        <v>2.5</v>
      </c>
      <c r="FL177" s="25">
        <v>2.8</v>
      </c>
      <c r="FM177" s="25">
        <v>2.2000000000000002</v>
      </c>
      <c r="FN177" s="25">
        <v>2.8</v>
      </c>
      <c r="FO177" s="25">
        <v>2.2000000000000002</v>
      </c>
      <c r="FP177" s="25">
        <v>3.5</v>
      </c>
      <c r="FQ177" s="25">
        <v>2.2000000000000002</v>
      </c>
      <c r="FR177" s="25"/>
      <c r="FS177" s="25">
        <v>2.8</v>
      </c>
      <c r="FT177" s="25">
        <v>2.8</v>
      </c>
      <c r="FU177" s="25">
        <v>2.5</v>
      </c>
      <c r="FV177" s="25">
        <v>2.8</v>
      </c>
      <c r="FW177" s="25">
        <v>2.5</v>
      </c>
      <c r="FX177" s="25">
        <v>2.5</v>
      </c>
      <c r="FY177" s="25">
        <v>2.5</v>
      </c>
      <c r="FZ177" s="25">
        <v>2.8</v>
      </c>
      <c r="GA177" s="25">
        <v>2.2000000000000002</v>
      </c>
      <c r="GB177" s="25">
        <v>2.8</v>
      </c>
      <c r="GC177" s="25">
        <v>2</v>
      </c>
      <c r="GD177" s="25">
        <v>2.8</v>
      </c>
      <c r="GE177" s="25">
        <v>2.2000000000000002</v>
      </c>
      <c r="GG177" s="28">
        <v>560706</v>
      </c>
      <c r="GH177" s="28">
        <v>386426.8</v>
      </c>
      <c r="GI177" s="28">
        <v>1904278.9</v>
      </c>
      <c r="GJ177" s="28">
        <v>136666</v>
      </c>
      <c r="GK177" s="28">
        <v>151055.4</v>
      </c>
      <c r="GL177" s="28">
        <v>125939.4</v>
      </c>
      <c r="GM177" s="28">
        <v>48865.4</v>
      </c>
      <c r="GN177" s="28">
        <v>448639.5</v>
      </c>
      <c r="GO177" s="28">
        <v>568018.30000000005</v>
      </c>
      <c r="GP177" s="28">
        <v>50075.9</v>
      </c>
      <c r="GQ177" s="28">
        <v>296729</v>
      </c>
      <c r="GR177" s="28">
        <v>3095.5</v>
      </c>
      <c r="GS177" s="28">
        <v>35263.800000000003</v>
      </c>
      <c r="GU177" s="26">
        <v>25.21</v>
      </c>
      <c r="GV177" s="26">
        <v>19.399999999999999</v>
      </c>
      <c r="GW177" s="26">
        <v>59.19</v>
      </c>
      <c r="GX177" s="26">
        <v>41.39</v>
      </c>
      <c r="GY177" s="26">
        <v>56.02</v>
      </c>
      <c r="GZ177" s="26">
        <v>54.81</v>
      </c>
      <c r="HA177" s="26">
        <v>25.58</v>
      </c>
      <c r="HB177" s="26">
        <v>34.549999999999997</v>
      </c>
      <c r="HC177" s="26">
        <v>17.55</v>
      </c>
      <c r="HD177" s="26">
        <v>8.66</v>
      </c>
      <c r="HE177" s="26">
        <v>12.39</v>
      </c>
      <c r="HF177" s="26">
        <v>9.02</v>
      </c>
      <c r="HG177" s="26">
        <v>2</v>
      </c>
      <c r="HI177" s="27">
        <f t="shared" si="74"/>
        <v>2.0815719675964229E-2</v>
      </c>
      <c r="HJ177" s="27">
        <f t="shared" si="74"/>
        <v>9.5673867132831346E-3</v>
      </c>
      <c r="HK177" s="27">
        <f t="shared" si="74"/>
        <v>1.4531667835988754E-2</v>
      </c>
      <c r="HL177" s="27">
        <f t="shared" si="74"/>
        <v>2.0639534301733833E-2</v>
      </c>
      <c r="HM177" s="27">
        <f t="shared" si="97"/>
        <v>2.6099131157043005E-2</v>
      </c>
      <c r="HN177" s="27">
        <f t="shared" si="97"/>
        <v>3.8936505163742995E-2</v>
      </c>
      <c r="HO177" s="27">
        <f t="shared" si="97"/>
        <v>3.4987378766694971E-2</v>
      </c>
      <c r="HP177" s="27">
        <f t="shared" si="97"/>
        <v>1.2081048359984694E-2</v>
      </c>
      <c r="HQ177" s="27">
        <f t="shared" si="97"/>
        <v>1.0153678178761279E-2</v>
      </c>
      <c r="HR177" s="27">
        <f t="shared" si="97"/>
        <v>1.9882622602597492E-2</v>
      </c>
      <c r="HS177" s="27">
        <f t="shared" si="97"/>
        <v>9.34645226377653E-3</v>
      </c>
      <c r="HT177" s="27">
        <f t="shared" si="97"/>
        <v>0.13767759934414658</v>
      </c>
      <c r="HU177" s="27">
        <f t="shared" si="97"/>
        <v>9.6265774691302996E-3</v>
      </c>
      <c r="HW177" s="27">
        <f t="shared" si="77"/>
        <v>4.4531069102790276E-2</v>
      </c>
      <c r="HX177" s="27">
        <f t="shared" si="78"/>
        <v>1.8077577194748482E-2</v>
      </c>
      <c r="HY177" s="27">
        <f t="shared" si="79"/>
        <v>2.4246087784347236E-2</v>
      </c>
      <c r="HZ177" s="27">
        <f t="shared" si="80"/>
        <v>3.0166743335414171E-2</v>
      </c>
      <c r="IA177" s="27">
        <f t="shared" si="81"/>
        <v>3.8394431845125969E-2</v>
      </c>
      <c r="IB177" s="27">
        <f t="shared" si="82"/>
        <v>5.0091813893155361E-2</v>
      </c>
      <c r="IC177" s="27">
        <f t="shared" si="83"/>
        <v>4.5175703463556545E-2</v>
      </c>
      <c r="ID177" s="27">
        <f t="shared" si="84"/>
        <v>2.0034002495362618E-2</v>
      </c>
      <c r="IE177" s="27">
        <f t="shared" si="85"/>
        <v>1.4207026507722782E-2</v>
      </c>
      <c r="IF177" s="27">
        <f t="shared" si="86"/>
        <v>2.6801178789623337E-2</v>
      </c>
      <c r="IG177" s="27">
        <f t="shared" si="87"/>
        <v>1.1258736396945208E-2</v>
      </c>
      <c r="IH177" s="27"/>
      <c r="II177" s="27"/>
      <c r="IK177" s="27">
        <f t="shared" si="94"/>
        <v>2.8407534507593766E-3</v>
      </c>
      <c r="IL177" s="27">
        <f t="shared" si="94"/>
        <v>3.8495245252162203E-3</v>
      </c>
      <c r="IM177" s="27">
        <f t="shared" si="94"/>
        <v>1.3281899833232776E-2</v>
      </c>
      <c r="IN177" s="27">
        <f t="shared" si="93"/>
        <v>0.49585610758153698</v>
      </c>
      <c r="IO177" s="27">
        <f t="shared" si="93"/>
        <v>6.7479444736297495E-2</v>
      </c>
      <c r="IP177" s="27">
        <f t="shared" si="93"/>
        <v>4.5281556015750839E-3</v>
      </c>
      <c r="IQ177" s="27">
        <f t="shared" si="93"/>
        <v>2.9485970694070458E-2</v>
      </c>
      <c r="IR177" s="27">
        <f t="shared" si="93"/>
        <v>5.4365243265039756E-3</v>
      </c>
      <c r="IS177" s="27">
        <f t="shared" si="93"/>
        <v>5.8629165094180227E-3</v>
      </c>
      <c r="IT177" s="27">
        <f t="shared" si="98"/>
        <v>1.5246787959573025E-2</v>
      </c>
      <c r="IU177" s="27">
        <f t="shared" si="98"/>
        <v>8.9979853869328524E-2</v>
      </c>
      <c r="IV177" s="27">
        <f t="shared" si="98"/>
        <v>0.11192641770418836</v>
      </c>
      <c r="IW177" s="27">
        <f t="shared" si="98"/>
        <v>1.5854484343051176E-2</v>
      </c>
    </row>
    <row r="178" spans="1:257">
      <c r="A178" s="21">
        <v>176</v>
      </c>
      <c r="B178" s="19" t="s">
        <v>173</v>
      </c>
      <c r="C178" s="19">
        <v>1</v>
      </c>
      <c r="D178" s="19">
        <v>1</v>
      </c>
      <c r="E178" s="19">
        <v>13</v>
      </c>
      <c r="G178" s="23">
        <v>41219</v>
      </c>
      <c r="H178" s="24">
        <v>0.19589120370370372</v>
      </c>
      <c r="J178" s="25">
        <v>18.831</v>
      </c>
      <c r="K178" s="25">
        <v>-31.643000000000001</v>
      </c>
      <c r="L178" s="25">
        <v>10.551</v>
      </c>
      <c r="M178" s="26"/>
      <c r="O178" s="26">
        <v>43.584773819999995</v>
      </c>
      <c r="P178" s="26">
        <v>8.0056420199999998</v>
      </c>
      <c r="Q178" s="26">
        <v>0.92100647999999985</v>
      </c>
      <c r="R178" s="26">
        <v>2.3384960000000003E-2</v>
      </c>
      <c r="S178" s="26">
        <v>0.27509756999999996</v>
      </c>
      <c r="T178" s="26">
        <v>32.464827500000006</v>
      </c>
      <c r="U178" s="26">
        <v>0.97875233999999989</v>
      </c>
      <c r="V178" s="26">
        <v>6.8652378000000001</v>
      </c>
      <c r="W178" s="26">
        <v>2.5661327999999997</v>
      </c>
      <c r="X178" s="26">
        <v>1.53803377</v>
      </c>
      <c r="Y178" s="26">
        <v>6.7458159999999989E-2</v>
      </c>
      <c r="Z178" s="26">
        <v>0.49100000000000005</v>
      </c>
      <c r="AA178" s="26">
        <v>0.432</v>
      </c>
      <c r="AB178" s="26">
        <f t="shared" si="88"/>
        <v>98.213347220000003</v>
      </c>
      <c r="AC178" s="26">
        <f t="shared" si="89"/>
        <v>0.20674649970523834</v>
      </c>
      <c r="AD178" s="26">
        <f t="shared" si="75"/>
        <v>9.747696681822797E-2</v>
      </c>
      <c r="AE178" s="26">
        <f t="shared" si="76"/>
        <v>97.909123753476536</v>
      </c>
      <c r="AG178" s="25">
        <v>76.024000000000001</v>
      </c>
      <c r="AH178" s="25">
        <v>18.277000000000001</v>
      </c>
      <c r="AI178" s="25">
        <v>0.88260000000000005</v>
      </c>
      <c r="AJ178" s="25">
        <v>3.8199999999999998E-2</v>
      </c>
      <c r="AK178" s="25">
        <v>0.3266</v>
      </c>
      <c r="AL178" s="25">
        <v>43.372999999999998</v>
      </c>
      <c r="AM178" s="25">
        <v>2.8795000000000002</v>
      </c>
      <c r="AN178" s="25">
        <v>9.1289999999999996</v>
      </c>
      <c r="AO178" s="25">
        <v>10.763999999999999</v>
      </c>
      <c r="AP178" s="25">
        <v>9.5660000000000007</v>
      </c>
      <c r="AQ178" s="25">
        <v>0.4662</v>
      </c>
      <c r="AR178" s="25">
        <v>5.8872</v>
      </c>
      <c r="AS178" s="25">
        <v>22.2667</v>
      </c>
      <c r="AU178" s="26">
        <v>40.999099999999999</v>
      </c>
      <c r="AV178" s="26">
        <v>6.6985000000000001</v>
      </c>
      <c r="AW178" s="26">
        <v>0.87160000000000004</v>
      </c>
      <c r="AX178" s="26">
        <v>2.3099999999999999E-2</v>
      </c>
      <c r="AY178" s="26">
        <v>0.26910000000000001</v>
      </c>
      <c r="AZ178" s="26">
        <v>30.5823</v>
      </c>
      <c r="BA178" s="26">
        <v>0.95109999999999995</v>
      </c>
      <c r="BB178" s="26">
        <v>5.23</v>
      </c>
      <c r="BC178" s="26">
        <v>2.6432000000000002</v>
      </c>
      <c r="BD178" s="26">
        <v>1.1164000000000001</v>
      </c>
      <c r="BE178" s="26">
        <v>6.9599999999999995E-2</v>
      </c>
      <c r="BF178" s="26">
        <v>0.53100000000000003</v>
      </c>
      <c r="BG178" s="26">
        <v>0.44529999999999997</v>
      </c>
      <c r="BI178" s="27">
        <f t="shared" si="92"/>
        <v>1.0630665995107209</v>
      </c>
      <c r="BJ178" s="27">
        <f t="shared" si="92"/>
        <v>1.1951395118310069</v>
      </c>
      <c r="BK178" s="27">
        <f t="shared" si="92"/>
        <v>1.0566848095456629</v>
      </c>
      <c r="BL178" s="27">
        <f t="shared" si="91"/>
        <v>1.012335930735931</v>
      </c>
      <c r="BM178" s="27">
        <f t="shared" si="91"/>
        <v>1.0222875139353398</v>
      </c>
      <c r="BN178" s="27">
        <f t="shared" si="91"/>
        <v>1.0615561125226032</v>
      </c>
      <c r="BO178" s="27">
        <f t="shared" si="91"/>
        <v>1.0290740616128693</v>
      </c>
      <c r="BP178" s="27">
        <f t="shared" si="91"/>
        <v>1.3126649713193115</v>
      </c>
      <c r="BQ178" s="27">
        <f t="shared" si="91"/>
        <v>0.97084322033898285</v>
      </c>
      <c r="BR178" s="27">
        <f t="shared" si="91"/>
        <v>1.3776726710856322</v>
      </c>
      <c r="BS178" s="27">
        <f t="shared" si="91"/>
        <v>0.96922643678160914</v>
      </c>
      <c r="BT178" s="27">
        <f t="shared" si="91"/>
        <v>0.92467043314500941</v>
      </c>
      <c r="BU178" s="27">
        <f t="shared" si="90"/>
        <v>0.97013249494722664</v>
      </c>
      <c r="BW178" s="19">
        <v>426271.7</v>
      </c>
      <c r="BX178" s="19">
        <v>70629.2</v>
      </c>
      <c r="BY178" s="19">
        <v>16807.599999999999</v>
      </c>
      <c r="BZ178" s="19">
        <v>73.2</v>
      </c>
      <c r="CA178" s="19">
        <v>496</v>
      </c>
      <c r="CB178" s="19">
        <v>54623.8</v>
      </c>
      <c r="CC178" s="19">
        <v>1408.1</v>
      </c>
      <c r="CD178" s="19">
        <v>40955.4</v>
      </c>
      <c r="CE178" s="19">
        <v>61141.8</v>
      </c>
      <c r="CF178" s="19">
        <v>4790.3</v>
      </c>
      <c r="CG178" s="19">
        <v>1384.8</v>
      </c>
      <c r="CH178" s="19">
        <v>183.1</v>
      </c>
      <c r="CI178" s="19">
        <v>7852.9</v>
      </c>
      <c r="CK178" s="19">
        <f t="shared" si="72"/>
        <v>429452.2</v>
      </c>
      <c r="CL178" s="19">
        <f t="shared" si="72"/>
        <v>71969.605882352946</v>
      </c>
      <c r="CM178" s="19">
        <f t="shared" si="72"/>
        <v>23159.059574468083</v>
      </c>
      <c r="CN178" s="19">
        <f t="shared" si="72"/>
        <v>396.09999999999997</v>
      </c>
      <c r="CO178" s="19">
        <f t="shared" si="95"/>
        <v>686.17446808510635</v>
      </c>
      <c r="CP178" s="19">
        <f t="shared" si="95"/>
        <v>54939.671929824566</v>
      </c>
      <c r="CQ178" s="19">
        <f t="shared" si="95"/>
        <v>1624.4499999999998</v>
      </c>
      <c r="CR178" s="19">
        <f t="shared" si="95"/>
        <v>41606.200000000004</v>
      </c>
      <c r="CS178" s="19">
        <f t="shared" si="95"/>
        <v>64885.15</v>
      </c>
      <c r="CT178" s="19">
        <f t="shared" si="95"/>
        <v>5124.8500000000004</v>
      </c>
      <c r="CU178" s="19">
        <f t="shared" si="95"/>
        <v>3090.9714285714285</v>
      </c>
      <c r="CV178" s="19">
        <f t="shared" si="95"/>
        <v>324.36666666666667</v>
      </c>
      <c r="CW178" s="19">
        <f t="shared" si="95"/>
        <v>8969.75</v>
      </c>
      <c r="CY178" s="19">
        <v>3828.2</v>
      </c>
      <c r="CZ178" s="19">
        <v>1574.6</v>
      </c>
      <c r="DA178" s="19">
        <v>6741</v>
      </c>
      <c r="DB178" s="19">
        <v>352.9</v>
      </c>
      <c r="DC178" s="19">
        <v>196.4</v>
      </c>
      <c r="DD178" s="19">
        <v>349.5</v>
      </c>
      <c r="DE178" s="19">
        <v>223</v>
      </c>
      <c r="DF178" s="19">
        <v>749</v>
      </c>
      <c r="DG178" s="19">
        <v>4041.3</v>
      </c>
      <c r="DH178" s="19">
        <v>412.8</v>
      </c>
      <c r="DI178" s="19">
        <v>1850.9</v>
      </c>
      <c r="DJ178" s="19">
        <v>143.1</v>
      </c>
      <c r="DK178" s="19">
        <v>1168.4000000000001</v>
      </c>
      <c r="DM178" s="19">
        <v>2316.9</v>
      </c>
      <c r="DN178" s="19">
        <v>1055.3</v>
      </c>
      <c r="DO178" s="19">
        <v>5908.8</v>
      </c>
      <c r="DP178" s="19">
        <v>292.89999999999998</v>
      </c>
      <c r="DQ178" s="19">
        <v>183.1</v>
      </c>
      <c r="DR178" s="19">
        <v>289.60000000000002</v>
      </c>
      <c r="DS178" s="19">
        <v>209.7</v>
      </c>
      <c r="DT178" s="19">
        <v>552.6</v>
      </c>
      <c r="DU178" s="19">
        <v>3445.4</v>
      </c>
      <c r="DV178" s="19">
        <v>256.3</v>
      </c>
      <c r="DW178" s="19">
        <v>1574.6</v>
      </c>
      <c r="DX178" s="19">
        <v>139.80000000000001</v>
      </c>
      <c r="DY178" s="19">
        <v>1065.3</v>
      </c>
      <c r="EA178" s="19">
        <f t="shared" si="73"/>
        <v>3180.5</v>
      </c>
      <c r="EB178" s="19">
        <f t="shared" si="73"/>
        <v>1340.4058823529413</v>
      </c>
      <c r="EC178" s="19">
        <f t="shared" si="73"/>
        <v>6351.4595744680855</v>
      </c>
      <c r="ED178" s="19">
        <f t="shared" si="73"/>
        <v>322.89999999999998</v>
      </c>
      <c r="EE178" s="19">
        <f t="shared" si="96"/>
        <v>190.17446808510638</v>
      </c>
      <c r="EF178" s="19">
        <f t="shared" si="96"/>
        <v>315.87192982456139</v>
      </c>
      <c r="EG178" s="19">
        <f t="shared" si="96"/>
        <v>216.35</v>
      </c>
      <c r="EH178" s="19">
        <f t="shared" si="96"/>
        <v>650.79999999999995</v>
      </c>
      <c r="EI178" s="19">
        <f t="shared" si="96"/>
        <v>3743.3500000000004</v>
      </c>
      <c r="EJ178" s="19">
        <f t="shared" si="96"/>
        <v>334.55</v>
      </c>
      <c r="EK178" s="19">
        <f t="shared" si="96"/>
        <v>1706.1714285714286</v>
      </c>
      <c r="EL178" s="19">
        <f t="shared" si="96"/>
        <v>141.26666666666668</v>
      </c>
      <c r="EM178" s="19">
        <f t="shared" si="96"/>
        <v>1116.8499999999999</v>
      </c>
      <c r="EO178" s="26">
        <v>30.04</v>
      </c>
      <c r="EQ178" s="19">
        <v>10</v>
      </c>
      <c r="ER178" s="19">
        <v>30</v>
      </c>
      <c r="ES178" s="19">
        <v>20</v>
      </c>
      <c r="ET178" s="19">
        <v>50</v>
      </c>
      <c r="EU178" s="19">
        <v>30</v>
      </c>
      <c r="EV178" s="19">
        <v>30</v>
      </c>
      <c r="EW178" s="19">
        <v>30</v>
      </c>
      <c r="EX178" s="19">
        <v>30</v>
      </c>
      <c r="EY178" s="19">
        <v>20</v>
      </c>
      <c r="EZ178" s="19">
        <v>30</v>
      </c>
      <c r="FA178" s="19">
        <v>20</v>
      </c>
      <c r="FB178" s="19">
        <v>30</v>
      </c>
      <c r="FC178" s="19">
        <v>20</v>
      </c>
      <c r="FE178" s="25">
        <v>2.1</v>
      </c>
      <c r="FF178" s="25">
        <v>2.2999999999999998</v>
      </c>
      <c r="FG178" s="25">
        <v>2.2000000000000002</v>
      </c>
      <c r="FH178" s="25">
        <v>2.8</v>
      </c>
      <c r="FI178" s="25">
        <v>2.2000000000000002</v>
      </c>
      <c r="FJ178" s="25">
        <v>3.2</v>
      </c>
      <c r="FK178" s="25">
        <v>2.5</v>
      </c>
      <c r="FL178" s="25">
        <v>2.8</v>
      </c>
      <c r="FM178" s="25">
        <v>2.2000000000000002</v>
      </c>
      <c r="FN178" s="25">
        <v>2.8</v>
      </c>
      <c r="FO178" s="25">
        <v>2.2000000000000002</v>
      </c>
      <c r="FP178" s="25">
        <v>3.5</v>
      </c>
      <c r="FQ178" s="25">
        <v>2.2000000000000002</v>
      </c>
      <c r="FR178" s="25"/>
      <c r="FS178" s="25">
        <v>2.8</v>
      </c>
      <c r="FT178" s="25">
        <v>2.8</v>
      </c>
      <c r="FU178" s="25">
        <v>2.5</v>
      </c>
      <c r="FV178" s="25">
        <v>2.8</v>
      </c>
      <c r="FW178" s="25">
        <v>2.5</v>
      </c>
      <c r="FX178" s="25">
        <v>2.5</v>
      </c>
      <c r="FY178" s="25">
        <v>2.5</v>
      </c>
      <c r="FZ178" s="25">
        <v>2.8</v>
      </c>
      <c r="GA178" s="25">
        <v>2.2000000000000002</v>
      </c>
      <c r="GB178" s="25">
        <v>2.8</v>
      </c>
      <c r="GC178" s="25">
        <v>2</v>
      </c>
      <c r="GD178" s="25">
        <v>2.8</v>
      </c>
      <c r="GE178" s="25">
        <v>2.2000000000000002</v>
      </c>
      <c r="GG178" s="28">
        <v>560706</v>
      </c>
      <c r="GH178" s="28">
        <v>386426.8</v>
      </c>
      <c r="GI178" s="28">
        <v>1904278.9</v>
      </c>
      <c r="GJ178" s="28">
        <v>136666</v>
      </c>
      <c r="GK178" s="28">
        <v>151055.4</v>
      </c>
      <c r="GL178" s="28">
        <v>125939.4</v>
      </c>
      <c r="GM178" s="28">
        <v>48865.4</v>
      </c>
      <c r="GN178" s="28">
        <v>448639.5</v>
      </c>
      <c r="GO178" s="28">
        <v>568018.30000000005</v>
      </c>
      <c r="GP178" s="28">
        <v>50075.9</v>
      </c>
      <c r="GQ178" s="28">
        <v>296729</v>
      </c>
      <c r="GR178" s="28">
        <v>3095.5</v>
      </c>
      <c r="GS178" s="28">
        <v>35263.800000000003</v>
      </c>
      <c r="GU178" s="26">
        <v>25.21</v>
      </c>
      <c r="GV178" s="26">
        <v>19.399999999999999</v>
      </c>
      <c r="GW178" s="26">
        <v>59.19</v>
      </c>
      <c r="GX178" s="26">
        <v>41.39</v>
      </c>
      <c r="GY178" s="26">
        <v>56.02</v>
      </c>
      <c r="GZ178" s="26">
        <v>54.81</v>
      </c>
      <c r="HA178" s="26">
        <v>25.58</v>
      </c>
      <c r="HB178" s="26">
        <v>34.549999999999997</v>
      </c>
      <c r="HC178" s="26">
        <v>17.55</v>
      </c>
      <c r="HD178" s="26">
        <v>8.66</v>
      </c>
      <c r="HE178" s="26">
        <v>12.39</v>
      </c>
      <c r="HF178" s="26">
        <v>9.02</v>
      </c>
      <c r="HG178" s="26">
        <v>2</v>
      </c>
      <c r="HI178" s="27">
        <f t="shared" si="74"/>
        <v>2.0865658917383938E-2</v>
      </c>
      <c r="HJ178" s="27">
        <f t="shared" si="74"/>
        <v>9.8174097942687628E-3</v>
      </c>
      <c r="HK178" s="27">
        <f t="shared" si="74"/>
        <v>1.432752940877067E-2</v>
      </c>
      <c r="HL178" s="27">
        <f t="shared" si="74"/>
        <v>1.9071941376916327E-2</v>
      </c>
      <c r="HM178" s="27">
        <f t="shared" si="97"/>
        <v>2.3365854703900388E-2</v>
      </c>
      <c r="HN178" s="27">
        <f t="shared" si="97"/>
        <v>3.6696303197737673E-2</v>
      </c>
      <c r="HO178" s="27">
        <f t="shared" si="97"/>
        <v>3.5411948544294164E-2</v>
      </c>
      <c r="HP178" s="27">
        <f t="shared" si="97"/>
        <v>1.1525343372391049E-2</v>
      </c>
      <c r="HQ178" s="27">
        <f t="shared" si="97"/>
        <v>1.0045357641176228E-2</v>
      </c>
      <c r="HR178" s="27">
        <f t="shared" si="97"/>
        <v>1.9475622594750747E-2</v>
      </c>
      <c r="HS178" s="27">
        <f t="shared" si="97"/>
        <v>9.1499598412999698E-3</v>
      </c>
      <c r="HT178" s="27">
        <f t="shared" si="97"/>
        <v>0.14312259767914637</v>
      </c>
      <c r="HU178" s="27">
        <f t="shared" si="97"/>
        <v>1.0064695784744806E-2</v>
      </c>
      <c r="HW178" s="27">
        <f t="shared" si="77"/>
        <v>4.4637904121959456E-2</v>
      </c>
      <c r="HX178" s="27">
        <f t="shared" si="78"/>
        <v>1.8549995806270828E-2</v>
      </c>
      <c r="HY178" s="27">
        <f t="shared" si="79"/>
        <v>2.3905482818533864E-2</v>
      </c>
      <c r="HZ178" s="27">
        <f t="shared" si="80"/>
        <v>2.7875549516500904E-2</v>
      </c>
      <c r="IA178" s="27">
        <f t="shared" si="81"/>
        <v>3.4373508854907864E-2</v>
      </c>
      <c r="IB178" s="27">
        <f t="shared" si="82"/>
        <v>4.7209794063889518E-2</v>
      </c>
      <c r="IC178" s="27">
        <f t="shared" si="83"/>
        <v>4.5723907960392621E-2</v>
      </c>
      <c r="ID178" s="27">
        <f t="shared" si="84"/>
        <v>1.9112476914436079E-2</v>
      </c>
      <c r="IE178" s="27">
        <f t="shared" si="85"/>
        <v>1.4055464411533778E-2</v>
      </c>
      <c r="IF178" s="27">
        <f t="shared" si="86"/>
        <v>2.6252554989046162E-2</v>
      </c>
      <c r="IG178" s="27">
        <f t="shared" si="87"/>
        <v>1.1022041624829943E-2</v>
      </c>
      <c r="IH178" s="27"/>
      <c r="II178" s="27"/>
      <c r="IK178" s="27">
        <f t="shared" si="94"/>
        <v>2.8152904416663717E-3</v>
      </c>
      <c r="IL178" s="27">
        <f t="shared" si="94"/>
        <v>4.0381901577119404E-3</v>
      </c>
      <c r="IM178" s="27">
        <f t="shared" si="94"/>
        <v>1.318614232452767E-2</v>
      </c>
      <c r="IN178" s="27">
        <f t="shared" si="93"/>
        <v>0.29889482635912884</v>
      </c>
      <c r="IO178" s="27">
        <f t="shared" si="93"/>
        <v>6.2870405850246738E-2</v>
      </c>
      <c r="IP178" s="27">
        <f t="shared" si="93"/>
        <v>4.5331013403860981E-3</v>
      </c>
      <c r="IQ178" s="27">
        <f t="shared" si="93"/>
        <v>3.2096613516151735E-2</v>
      </c>
      <c r="IR178" s="27">
        <f t="shared" si="93"/>
        <v>5.2872222595205468E-3</v>
      </c>
      <c r="IS178" s="27">
        <f t="shared" si="93"/>
        <v>5.527758629625886E-3</v>
      </c>
      <c r="IT178" s="27">
        <f t="shared" si="98"/>
        <v>1.6247971684432073E-2</v>
      </c>
      <c r="IU178" s="27">
        <f t="shared" si="98"/>
        <v>6.4526678289308997E-2</v>
      </c>
      <c r="IV178" s="27">
        <f t="shared" si="98"/>
        <v>0.1241432456282161</v>
      </c>
      <c r="IW178" s="27">
        <f t="shared" si="98"/>
        <v>1.6499750235919923E-2</v>
      </c>
    </row>
    <row r="179" spans="1:257">
      <c r="A179" s="21">
        <v>177</v>
      </c>
      <c r="B179" s="19" t="s">
        <v>173</v>
      </c>
      <c r="C179" s="19">
        <v>1</v>
      </c>
      <c r="D179" s="19">
        <v>1</v>
      </c>
      <c r="E179" s="19">
        <v>14</v>
      </c>
      <c r="G179" s="23">
        <v>41219</v>
      </c>
      <c r="H179" s="24">
        <v>0.19892361111111112</v>
      </c>
      <c r="J179" s="25">
        <v>18.815999999999999</v>
      </c>
      <c r="K179" s="25">
        <v>-31.625</v>
      </c>
      <c r="L179" s="25">
        <v>10.551</v>
      </c>
      <c r="M179" s="26"/>
      <c r="O179" s="26">
        <v>43.644675339999999</v>
      </c>
      <c r="P179" s="26">
        <v>8.7557576400000006</v>
      </c>
      <c r="Q179" s="26">
        <v>0.93769137999999996</v>
      </c>
      <c r="R179" s="26">
        <v>2.6308080000000001E-2</v>
      </c>
      <c r="S179" s="26">
        <v>0.24861759</v>
      </c>
      <c r="T179" s="26">
        <v>32.499563000000002</v>
      </c>
      <c r="U179" s="26">
        <v>1.10916657</v>
      </c>
      <c r="V179" s="26">
        <v>6.5634326599999993</v>
      </c>
      <c r="W179" s="26">
        <v>2.4402048000000001</v>
      </c>
      <c r="X179" s="26">
        <v>1.7523609999999998</v>
      </c>
      <c r="Y179" s="26">
        <v>5.0593619999999999E-2</v>
      </c>
      <c r="Z179" s="26">
        <v>0.54</v>
      </c>
      <c r="AA179" s="26">
        <v>0.45999999999999996</v>
      </c>
      <c r="AB179" s="26">
        <f t="shared" si="88"/>
        <v>99.028371680000006</v>
      </c>
      <c r="AC179" s="26">
        <f t="shared" si="89"/>
        <v>0.22737904244567964</v>
      </c>
      <c r="AD179" s="26">
        <f t="shared" si="75"/>
        <v>0.10379491837126126</v>
      </c>
      <c r="AE179" s="26">
        <f t="shared" si="76"/>
        <v>98.697197719183066</v>
      </c>
      <c r="AG179" s="25">
        <v>76.006</v>
      </c>
      <c r="AH179" s="25">
        <v>20.027000000000001</v>
      </c>
      <c r="AI179" s="25">
        <v>0.89990000000000003</v>
      </c>
      <c r="AJ179" s="25">
        <v>4.41E-2</v>
      </c>
      <c r="AK179" s="25">
        <v>0.29480000000000001</v>
      </c>
      <c r="AL179" s="25">
        <v>43.459000000000003</v>
      </c>
      <c r="AM179" s="25">
        <v>3.2677999999999998</v>
      </c>
      <c r="AN179" s="25">
        <v>8.7289999999999992</v>
      </c>
      <c r="AO179" s="25">
        <v>10.238</v>
      </c>
      <c r="AP179" s="25">
        <v>10.923</v>
      </c>
      <c r="AQ179" s="25">
        <v>0.35489999999999999</v>
      </c>
      <c r="AR179" s="25">
        <v>6.5168999999999997</v>
      </c>
      <c r="AS179" s="25">
        <v>23.680399999999999</v>
      </c>
      <c r="AU179" s="26">
        <v>40.9893</v>
      </c>
      <c r="AV179" s="26">
        <v>7.3399000000000001</v>
      </c>
      <c r="AW179" s="26">
        <v>0.88870000000000005</v>
      </c>
      <c r="AX179" s="26">
        <v>2.6700000000000002E-2</v>
      </c>
      <c r="AY179" s="26">
        <v>0.2429</v>
      </c>
      <c r="AZ179" s="26">
        <v>30.642900000000001</v>
      </c>
      <c r="BA179" s="26">
        <v>1.0792999999999999</v>
      </c>
      <c r="BB179" s="26">
        <v>5.0007999999999999</v>
      </c>
      <c r="BC179" s="26">
        <v>2.5139999999999998</v>
      </c>
      <c r="BD179" s="26">
        <v>1.2746999999999999</v>
      </c>
      <c r="BE179" s="26">
        <v>5.2900000000000003E-2</v>
      </c>
      <c r="BF179" s="26">
        <v>0.58779999999999999</v>
      </c>
      <c r="BG179" s="26">
        <v>0.47360000000000002</v>
      </c>
      <c r="BI179" s="27">
        <f t="shared" si="92"/>
        <v>1.0647821587585053</v>
      </c>
      <c r="BJ179" s="27">
        <f t="shared" si="92"/>
        <v>1.192898764288342</v>
      </c>
      <c r="BK179" s="27">
        <f t="shared" si="92"/>
        <v>1.0551270169911104</v>
      </c>
      <c r="BL179" s="27">
        <f t="shared" si="91"/>
        <v>0.98532134831460672</v>
      </c>
      <c r="BM179" s="27">
        <f t="shared" si="91"/>
        <v>1.0235388637299301</v>
      </c>
      <c r="BN179" s="27">
        <f t="shared" si="91"/>
        <v>1.0605903161907</v>
      </c>
      <c r="BO179" s="27">
        <f t="shared" si="91"/>
        <v>1.0276721671453721</v>
      </c>
      <c r="BP179" s="27">
        <f t="shared" si="91"/>
        <v>1.3124765357542791</v>
      </c>
      <c r="BQ179" s="27">
        <f t="shared" si="91"/>
        <v>0.97064630071599056</v>
      </c>
      <c r="BR179" s="27">
        <f t="shared" si="91"/>
        <v>1.3747242488428648</v>
      </c>
      <c r="BS179" s="27">
        <f t="shared" si="91"/>
        <v>0.95640113421550088</v>
      </c>
      <c r="BT179" s="27">
        <f t="shared" si="91"/>
        <v>0.91867982306907114</v>
      </c>
      <c r="BU179" s="27">
        <f t="shared" si="90"/>
        <v>0.97128378378378366</v>
      </c>
      <c r="BW179" s="19">
        <v>426172.6</v>
      </c>
      <c r="BX179" s="19">
        <v>77388.399999999994</v>
      </c>
      <c r="BY179" s="19">
        <v>17138.599999999999</v>
      </c>
      <c r="BZ179" s="19">
        <v>79.900000000000006</v>
      </c>
      <c r="CA179" s="19">
        <v>449.7</v>
      </c>
      <c r="CB179" s="19">
        <v>54730.2</v>
      </c>
      <c r="CC179" s="19">
        <v>1595.6</v>
      </c>
      <c r="CD179" s="19">
        <v>39160.6</v>
      </c>
      <c r="CE179" s="19">
        <v>58151.199999999997</v>
      </c>
      <c r="CF179" s="19">
        <v>5469.7</v>
      </c>
      <c r="CG179" s="19">
        <v>1052.5999999999999</v>
      </c>
      <c r="CH179" s="19">
        <v>203.2</v>
      </c>
      <c r="CI179" s="19">
        <v>8351.1</v>
      </c>
      <c r="CK179" s="19">
        <f t="shared" si="72"/>
        <v>429398.04285714281</v>
      </c>
      <c r="CL179" s="19">
        <f t="shared" si="72"/>
        <v>78633.276470588229</v>
      </c>
      <c r="CM179" s="19">
        <f t="shared" si="72"/>
        <v>23624.385106382979</v>
      </c>
      <c r="CN179" s="19">
        <f t="shared" si="72"/>
        <v>384.70000000000005</v>
      </c>
      <c r="CO179" s="19">
        <f t="shared" si="95"/>
        <v>635.02553191489358</v>
      </c>
      <c r="CP179" s="19">
        <f t="shared" si="95"/>
        <v>55094.605263157893</v>
      </c>
      <c r="CQ179" s="19">
        <f t="shared" si="95"/>
        <v>1815.4499999999998</v>
      </c>
      <c r="CR179" s="19">
        <f t="shared" si="95"/>
        <v>39873.5</v>
      </c>
      <c r="CS179" s="19">
        <f t="shared" si="95"/>
        <v>62090.25</v>
      </c>
      <c r="CT179" s="19">
        <f t="shared" si="95"/>
        <v>5807.8</v>
      </c>
      <c r="CU179" s="19">
        <f t="shared" si="95"/>
        <v>2744.6428571428569</v>
      </c>
      <c r="CV179" s="19">
        <f t="shared" si="95"/>
        <v>337.9</v>
      </c>
      <c r="CW179" s="19">
        <f t="shared" si="95"/>
        <v>9440.35</v>
      </c>
      <c r="CY179" s="19">
        <v>3930.7</v>
      </c>
      <c r="CZ179" s="19">
        <v>1389.1</v>
      </c>
      <c r="DA179" s="19">
        <v>6902.1</v>
      </c>
      <c r="DB179" s="19">
        <v>333.1</v>
      </c>
      <c r="DC179" s="19">
        <v>216.5</v>
      </c>
      <c r="DD179" s="19">
        <v>383.1</v>
      </c>
      <c r="DE179" s="19">
        <v>216.5</v>
      </c>
      <c r="DF179" s="19">
        <v>819.5</v>
      </c>
      <c r="DG179" s="19">
        <v>4250.5</v>
      </c>
      <c r="DH179" s="19">
        <v>399.7</v>
      </c>
      <c r="DI179" s="19">
        <v>1805.5</v>
      </c>
      <c r="DJ179" s="19">
        <v>153.19999999999999</v>
      </c>
      <c r="DK179" s="19">
        <v>1182.5</v>
      </c>
      <c r="DM179" s="19">
        <v>2285.1</v>
      </c>
      <c r="DN179" s="19">
        <v>1069.3</v>
      </c>
      <c r="DO179" s="19">
        <v>6012.7</v>
      </c>
      <c r="DP179" s="19">
        <v>276.5</v>
      </c>
      <c r="DQ179" s="19">
        <v>149.9</v>
      </c>
      <c r="DR179" s="19">
        <v>349.8</v>
      </c>
      <c r="DS179" s="19">
        <v>223.2</v>
      </c>
      <c r="DT179" s="19">
        <v>606.29999999999995</v>
      </c>
      <c r="DU179" s="19">
        <v>3627.6</v>
      </c>
      <c r="DV179" s="19">
        <v>276.5</v>
      </c>
      <c r="DW179" s="19">
        <v>1588.9</v>
      </c>
      <c r="DX179" s="19">
        <v>119.9</v>
      </c>
      <c r="DY179" s="19">
        <v>996</v>
      </c>
      <c r="EA179" s="19">
        <f t="shared" si="73"/>
        <v>3225.4428571428571</v>
      </c>
      <c r="EB179" s="19">
        <f t="shared" si="73"/>
        <v>1244.8764705882352</v>
      </c>
      <c r="EC179" s="19">
        <f t="shared" si="73"/>
        <v>6485.7851063829785</v>
      </c>
      <c r="ED179" s="19">
        <f t="shared" si="73"/>
        <v>304.8</v>
      </c>
      <c r="EE179" s="19">
        <f t="shared" si="96"/>
        <v>185.32553191489362</v>
      </c>
      <c r="EF179" s="19">
        <f t="shared" si="96"/>
        <v>364.40526315789475</v>
      </c>
      <c r="EG179" s="19">
        <f t="shared" si="96"/>
        <v>219.85</v>
      </c>
      <c r="EH179" s="19">
        <f t="shared" si="96"/>
        <v>712.9</v>
      </c>
      <c r="EI179" s="19">
        <f t="shared" si="96"/>
        <v>3939.05</v>
      </c>
      <c r="EJ179" s="19">
        <f t="shared" si="96"/>
        <v>338.1</v>
      </c>
      <c r="EK179" s="19">
        <f t="shared" si="96"/>
        <v>1692.0428571428572</v>
      </c>
      <c r="EL179" s="19">
        <f t="shared" si="96"/>
        <v>134.69999999999999</v>
      </c>
      <c r="EM179" s="19">
        <f t="shared" si="96"/>
        <v>1089.25</v>
      </c>
      <c r="EO179" s="26">
        <v>30.02</v>
      </c>
      <c r="EQ179" s="19">
        <v>10</v>
      </c>
      <c r="ER179" s="19">
        <v>30</v>
      </c>
      <c r="ES179" s="19">
        <v>20</v>
      </c>
      <c r="ET179" s="19">
        <v>50</v>
      </c>
      <c r="EU179" s="19">
        <v>30</v>
      </c>
      <c r="EV179" s="19">
        <v>30</v>
      </c>
      <c r="EW179" s="19">
        <v>30</v>
      </c>
      <c r="EX179" s="19">
        <v>30</v>
      </c>
      <c r="EY179" s="19">
        <v>20</v>
      </c>
      <c r="EZ179" s="19">
        <v>30</v>
      </c>
      <c r="FA179" s="19">
        <v>20</v>
      </c>
      <c r="FB179" s="19">
        <v>30</v>
      </c>
      <c r="FC179" s="19">
        <v>20</v>
      </c>
      <c r="FE179" s="25">
        <v>2.1</v>
      </c>
      <c r="FF179" s="25">
        <v>2.2999999999999998</v>
      </c>
      <c r="FG179" s="25">
        <v>2.2000000000000002</v>
      </c>
      <c r="FH179" s="25">
        <v>2.8</v>
      </c>
      <c r="FI179" s="25">
        <v>2.2000000000000002</v>
      </c>
      <c r="FJ179" s="25">
        <v>3.2</v>
      </c>
      <c r="FK179" s="25">
        <v>2.5</v>
      </c>
      <c r="FL179" s="25">
        <v>2.8</v>
      </c>
      <c r="FM179" s="25">
        <v>2.2000000000000002</v>
      </c>
      <c r="FN179" s="25">
        <v>2.8</v>
      </c>
      <c r="FO179" s="25">
        <v>2.2000000000000002</v>
      </c>
      <c r="FP179" s="25">
        <v>3.5</v>
      </c>
      <c r="FQ179" s="25">
        <v>2.2000000000000002</v>
      </c>
      <c r="FR179" s="25"/>
      <c r="FS179" s="25">
        <v>2.8</v>
      </c>
      <c r="FT179" s="25">
        <v>2.8</v>
      </c>
      <c r="FU179" s="25">
        <v>2.5</v>
      </c>
      <c r="FV179" s="25">
        <v>2.8</v>
      </c>
      <c r="FW179" s="25">
        <v>2.5</v>
      </c>
      <c r="FX179" s="25">
        <v>2.5</v>
      </c>
      <c r="FY179" s="25">
        <v>2.5</v>
      </c>
      <c r="FZ179" s="25">
        <v>2.8</v>
      </c>
      <c r="GA179" s="25">
        <v>2.2000000000000002</v>
      </c>
      <c r="GB179" s="25">
        <v>2.8</v>
      </c>
      <c r="GC179" s="25">
        <v>2</v>
      </c>
      <c r="GD179" s="25">
        <v>2.8</v>
      </c>
      <c r="GE179" s="25">
        <v>2.2000000000000002</v>
      </c>
      <c r="GG179" s="28">
        <v>560706</v>
      </c>
      <c r="GH179" s="28">
        <v>386426.8</v>
      </c>
      <c r="GI179" s="28">
        <v>1904278.9</v>
      </c>
      <c r="GJ179" s="28">
        <v>136666</v>
      </c>
      <c r="GK179" s="28">
        <v>151055.4</v>
      </c>
      <c r="GL179" s="28">
        <v>125939.4</v>
      </c>
      <c r="GM179" s="28">
        <v>48865.4</v>
      </c>
      <c r="GN179" s="28">
        <v>448639.5</v>
      </c>
      <c r="GO179" s="28">
        <v>568018.30000000005</v>
      </c>
      <c r="GP179" s="28">
        <v>50075.9</v>
      </c>
      <c r="GQ179" s="28">
        <v>296729</v>
      </c>
      <c r="GR179" s="28">
        <v>3095.5</v>
      </c>
      <c r="GS179" s="28">
        <v>35263.800000000003</v>
      </c>
      <c r="GU179" s="26">
        <v>25.21</v>
      </c>
      <c r="GV179" s="26">
        <v>19.399999999999999</v>
      </c>
      <c r="GW179" s="26">
        <v>59.19</v>
      </c>
      <c r="GX179" s="26">
        <v>41.39</v>
      </c>
      <c r="GY179" s="26">
        <v>56.02</v>
      </c>
      <c r="GZ179" s="26">
        <v>54.81</v>
      </c>
      <c r="HA179" s="26">
        <v>25.58</v>
      </c>
      <c r="HB179" s="26">
        <v>34.549999999999997</v>
      </c>
      <c r="HC179" s="26">
        <v>17.55</v>
      </c>
      <c r="HD179" s="26">
        <v>8.66</v>
      </c>
      <c r="HE179" s="26">
        <v>12.39</v>
      </c>
      <c r="HF179" s="26">
        <v>9.02</v>
      </c>
      <c r="HG179" s="26">
        <v>2</v>
      </c>
      <c r="HI179" s="27">
        <f t="shared" si="74"/>
        <v>2.1053484870166016E-2</v>
      </c>
      <c r="HJ179" s="27">
        <f t="shared" si="74"/>
        <v>9.4465122155723124E-3</v>
      </c>
      <c r="HK179" s="27">
        <f t="shared" si="74"/>
        <v>1.446171226585044E-2</v>
      </c>
      <c r="HL179" s="27">
        <f t="shared" si="74"/>
        <v>1.8041233321746876E-2</v>
      </c>
      <c r="HM179" s="27">
        <f t="shared" si="97"/>
        <v>2.3101974257035921E-2</v>
      </c>
      <c r="HN179" s="27">
        <f t="shared" si="97"/>
        <v>3.9392037193202042E-2</v>
      </c>
      <c r="HO179" s="27">
        <f t="shared" si="97"/>
        <v>3.5660480667107357E-2</v>
      </c>
      <c r="HP179" s="27">
        <f t="shared" si="97"/>
        <v>1.2064982054302434E-2</v>
      </c>
      <c r="HQ179" s="27">
        <f t="shared" si="97"/>
        <v>1.0305936312497276E-2</v>
      </c>
      <c r="HR179" s="27">
        <f t="shared" si="97"/>
        <v>1.9543286036729741E-2</v>
      </c>
      <c r="HS179" s="27">
        <f t="shared" si="97"/>
        <v>8.9944163292225831E-3</v>
      </c>
      <c r="HT179" s="27">
        <f t="shared" si="97"/>
        <v>0.13889735844216458</v>
      </c>
      <c r="HU179" s="27">
        <f t="shared" si="97"/>
        <v>9.9546665927968282E-3</v>
      </c>
      <c r="HW179" s="27">
        <f t="shared" si="77"/>
        <v>4.5039720182746157E-2</v>
      </c>
      <c r="HX179" s="27">
        <f t="shared" si="78"/>
        <v>1.7849184831323885E-2</v>
      </c>
      <c r="HY179" s="27">
        <f t="shared" si="79"/>
        <v>2.4129366915571462E-2</v>
      </c>
      <c r="HZ179" s="27">
        <f t="shared" si="80"/>
        <v>2.6369066623065235E-2</v>
      </c>
      <c r="IA179" s="27">
        <f t="shared" si="81"/>
        <v>3.3985314329525548E-2</v>
      </c>
      <c r="IB179" s="27">
        <f t="shared" si="82"/>
        <v>5.0677855849054425E-2</v>
      </c>
      <c r="IC179" s="27">
        <f t="shared" si="83"/>
        <v>4.6044812637369016E-2</v>
      </c>
      <c r="ID179" s="27">
        <f t="shared" si="84"/>
        <v>2.0007359740649728E-2</v>
      </c>
      <c r="IE179" s="27">
        <f t="shared" si="85"/>
        <v>1.4420066088446188E-2</v>
      </c>
      <c r="IF179" s="27">
        <f t="shared" si="86"/>
        <v>2.6343763278930586E-2</v>
      </c>
      <c r="IG179" s="27">
        <f t="shared" si="87"/>
        <v>1.0834673910181523E-2</v>
      </c>
      <c r="IH179" s="27"/>
      <c r="II179" s="27"/>
      <c r="IK179" s="27">
        <f t="shared" si="94"/>
        <v>2.8168529643748668E-3</v>
      </c>
      <c r="IL179" s="27">
        <f t="shared" si="94"/>
        <v>3.8483287731666963E-3</v>
      </c>
      <c r="IM179" s="27">
        <f t="shared" si="94"/>
        <v>1.306654957907767E-2</v>
      </c>
      <c r="IN179" s="27">
        <f t="shared" si="93"/>
        <v>0.26824399582479463</v>
      </c>
      <c r="IO179" s="27">
        <f t="shared" si="93"/>
        <v>6.7113673985344457E-2</v>
      </c>
      <c r="IP179" s="27">
        <f t="shared" si="93"/>
        <v>4.5341204378725585E-3</v>
      </c>
      <c r="IQ179" s="27">
        <f t="shared" si="93"/>
        <v>2.9793684695646607E-2</v>
      </c>
      <c r="IR179" s="27">
        <f t="shared" si="93"/>
        <v>5.4209444514553354E-3</v>
      </c>
      <c r="IS179" s="27">
        <f t="shared" si="93"/>
        <v>5.7028155300104921E-3</v>
      </c>
      <c r="IT179" s="27">
        <f t="shared" si="98"/>
        <v>1.5103001533809951E-2</v>
      </c>
      <c r="IU179" s="27">
        <f t="shared" si="98"/>
        <v>8.1666816261099617E-2</v>
      </c>
      <c r="IV179" s="27">
        <f t="shared" si="98"/>
        <v>0.11273458844732442</v>
      </c>
      <c r="IW179" s="27">
        <f t="shared" si="98"/>
        <v>1.5857762558340687E-2</v>
      </c>
    </row>
    <row r="180" spans="1:257">
      <c r="A180" s="21">
        <v>178</v>
      </c>
      <c r="B180" s="19" t="s">
        <v>173</v>
      </c>
      <c r="C180" s="19">
        <v>1</v>
      </c>
      <c r="D180" s="19">
        <v>1</v>
      </c>
      <c r="E180" s="19">
        <v>15</v>
      </c>
      <c r="G180" s="23">
        <v>41219</v>
      </c>
      <c r="H180" s="24">
        <v>0.20195601851851852</v>
      </c>
      <c r="J180" s="25">
        <v>18.803999999999998</v>
      </c>
      <c r="K180" s="25">
        <v>-31.609000000000002</v>
      </c>
      <c r="L180" s="25">
        <v>10.551</v>
      </c>
      <c r="M180" s="26"/>
      <c r="O180" s="26">
        <v>45.946605179999999</v>
      </c>
      <c r="P180" s="26">
        <v>5.8025316600000005</v>
      </c>
      <c r="Q180" s="26">
        <v>0.75082049999999989</v>
      </c>
      <c r="R180" s="26">
        <v>1.607716E-2</v>
      </c>
      <c r="S180" s="26">
        <v>0.22949315999999997</v>
      </c>
      <c r="T180" s="26">
        <v>32.219106000000004</v>
      </c>
      <c r="U180" s="26">
        <v>0.88191008999999998</v>
      </c>
      <c r="V180" s="26">
        <v>7.6081427599999998</v>
      </c>
      <c r="W180" s="26">
        <v>2.8571663999999997</v>
      </c>
      <c r="X180" s="26">
        <v>0.96245057999999994</v>
      </c>
      <c r="Y180" s="26">
        <v>0.17948689000000001</v>
      </c>
      <c r="Z180" s="26">
        <v>0.40299999999999997</v>
      </c>
      <c r="AA180" s="26">
        <v>0.34099999999999997</v>
      </c>
      <c r="AB180" s="26">
        <f t="shared" si="88"/>
        <v>98.197790380000015</v>
      </c>
      <c r="AC180" s="26">
        <f t="shared" si="89"/>
        <v>0.16969213723260904</v>
      </c>
      <c r="AD180" s="26">
        <f t="shared" si="75"/>
        <v>7.6943624270869759E-2</v>
      </c>
      <c r="AE180" s="26">
        <f t="shared" si="76"/>
        <v>97.951154618496531</v>
      </c>
      <c r="AG180" s="25">
        <v>80.805000000000007</v>
      </c>
      <c r="AH180" s="25">
        <v>13.239000000000001</v>
      </c>
      <c r="AI180" s="25">
        <v>0.71799999999999997</v>
      </c>
      <c r="AJ180" s="25">
        <v>2.5700000000000001E-2</v>
      </c>
      <c r="AK180" s="25">
        <v>0.27060000000000001</v>
      </c>
      <c r="AL180" s="25">
        <v>42.988</v>
      </c>
      <c r="AM180" s="25">
        <v>2.5929000000000002</v>
      </c>
      <c r="AN180" s="25">
        <v>10.166</v>
      </c>
      <c r="AO180" s="25">
        <v>11.962</v>
      </c>
      <c r="AP180" s="25">
        <v>5.9833999999999996</v>
      </c>
      <c r="AQ180" s="25">
        <v>1.2445999999999999</v>
      </c>
      <c r="AR180" s="25">
        <v>4.7990000000000004</v>
      </c>
      <c r="AS180" s="25">
        <v>17.551200000000001</v>
      </c>
      <c r="AU180" s="26">
        <v>43.577399999999997</v>
      </c>
      <c r="AV180" s="26">
        <v>4.8521000000000001</v>
      </c>
      <c r="AW180" s="26">
        <v>0.70899999999999996</v>
      </c>
      <c r="AX180" s="26">
        <v>1.55E-2</v>
      </c>
      <c r="AY180" s="26">
        <v>0.223</v>
      </c>
      <c r="AZ180" s="26">
        <v>30.3108</v>
      </c>
      <c r="BA180" s="26">
        <v>0.85640000000000005</v>
      </c>
      <c r="BB180" s="26">
        <v>5.8240999999999996</v>
      </c>
      <c r="BC180" s="26">
        <v>2.9373999999999998</v>
      </c>
      <c r="BD180" s="26">
        <v>0.69830000000000003</v>
      </c>
      <c r="BE180" s="26">
        <v>0.1857</v>
      </c>
      <c r="BF180" s="26">
        <v>0.43290000000000001</v>
      </c>
      <c r="BG180" s="26">
        <v>0.35099999999999998</v>
      </c>
      <c r="BI180" s="27">
        <f t="shared" si="92"/>
        <v>1.0543677497969131</v>
      </c>
      <c r="BJ180" s="27">
        <f t="shared" si="92"/>
        <v>1.1958804764947137</v>
      </c>
      <c r="BK180" s="27">
        <f t="shared" si="92"/>
        <v>1.0589851904090266</v>
      </c>
      <c r="BL180" s="27">
        <f t="shared" si="91"/>
        <v>1.037236129032258</v>
      </c>
      <c r="BM180" s="27">
        <f t="shared" si="91"/>
        <v>1.0291173094170403</v>
      </c>
      <c r="BN180" s="27">
        <f t="shared" si="91"/>
        <v>1.0629579555801894</v>
      </c>
      <c r="BO180" s="27">
        <f t="shared" si="91"/>
        <v>1.0297875875758991</v>
      </c>
      <c r="BP180" s="27">
        <f t="shared" si="91"/>
        <v>1.3063207637231504</v>
      </c>
      <c r="BQ180" s="27">
        <f t="shared" si="91"/>
        <v>0.97268550418737654</v>
      </c>
      <c r="BR180" s="27">
        <f t="shared" si="91"/>
        <v>1.3782766432765285</v>
      </c>
      <c r="BS180" s="27">
        <f t="shared" si="91"/>
        <v>0.96654221863220247</v>
      </c>
      <c r="BT180" s="27">
        <f t="shared" si="91"/>
        <v>0.93093093093093082</v>
      </c>
      <c r="BU180" s="27">
        <f t="shared" si="90"/>
        <v>0.97150997150997154</v>
      </c>
      <c r="BW180" s="19">
        <v>453081.3</v>
      </c>
      <c r="BX180" s="19">
        <v>51159.199999999997</v>
      </c>
      <c r="BY180" s="19">
        <v>13670.9</v>
      </c>
      <c r="BZ180" s="19">
        <v>53.3</v>
      </c>
      <c r="CA180" s="19">
        <v>413.1</v>
      </c>
      <c r="CB180" s="19">
        <v>54137.2</v>
      </c>
      <c r="CC180" s="19">
        <v>1265.8</v>
      </c>
      <c r="CD180" s="19">
        <v>45609.599999999999</v>
      </c>
      <c r="CE180" s="19">
        <v>67944.7</v>
      </c>
      <c r="CF180" s="19">
        <v>2994.7</v>
      </c>
      <c r="CG180" s="19">
        <v>3694.2</v>
      </c>
      <c r="CH180" s="19">
        <v>149.9</v>
      </c>
      <c r="CI180" s="19">
        <v>6189.2</v>
      </c>
      <c r="CK180" s="19">
        <f t="shared" si="72"/>
        <v>456385.77142857143</v>
      </c>
      <c r="CL180" s="19">
        <f t="shared" si="72"/>
        <v>52522.143137254898</v>
      </c>
      <c r="CM180" s="19">
        <f t="shared" si="72"/>
        <v>20167.7</v>
      </c>
      <c r="CN180" s="19">
        <f t="shared" si="72"/>
        <v>378.1</v>
      </c>
      <c r="CO180" s="19">
        <f t="shared" si="95"/>
        <v>628.48297872340424</v>
      </c>
      <c r="CP180" s="19">
        <f t="shared" si="95"/>
        <v>54482.371929824556</v>
      </c>
      <c r="CQ180" s="19">
        <f t="shared" si="95"/>
        <v>1474</v>
      </c>
      <c r="CR180" s="19">
        <f t="shared" ref="CR180:CW190" si="99">CD180+EH180</f>
        <v>46355.75</v>
      </c>
      <c r="CS180" s="19">
        <f t="shared" si="99"/>
        <v>71767.099999999991</v>
      </c>
      <c r="CT180" s="19">
        <f t="shared" si="99"/>
        <v>3326.1499999999996</v>
      </c>
      <c r="CU180" s="19">
        <f t="shared" si="99"/>
        <v>5440.0380952380947</v>
      </c>
      <c r="CV180" s="19">
        <f t="shared" si="99"/>
        <v>265</v>
      </c>
      <c r="CW180" s="19">
        <f t="shared" si="99"/>
        <v>7260.15</v>
      </c>
      <c r="CY180" s="19">
        <v>3964</v>
      </c>
      <c r="CZ180" s="19">
        <v>1582.3</v>
      </c>
      <c r="DA180" s="19">
        <v>6855.4</v>
      </c>
      <c r="DB180" s="19">
        <v>343.1</v>
      </c>
      <c r="DC180" s="19">
        <v>223.2</v>
      </c>
      <c r="DD180" s="19">
        <v>356.4</v>
      </c>
      <c r="DE180" s="19">
        <v>213.2</v>
      </c>
      <c r="DF180" s="19">
        <v>902.7</v>
      </c>
      <c r="DG180" s="19">
        <v>4073.9</v>
      </c>
      <c r="DH180" s="19">
        <v>403.1</v>
      </c>
      <c r="DI180" s="19">
        <v>1922.1</v>
      </c>
      <c r="DJ180" s="19">
        <v>146.6</v>
      </c>
      <c r="DK180" s="19">
        <v>1159.2</v>
      </c>
      <c r="DM180" s="19">
        <v>2425.1</v>
      </c>
      <c r="DN180" s="19">
        <v>1095.9000000000001</v>
      </c>
      <c r="DO180" s="19">
        <v>6089.3</v>
      </c>
      <c r="DP180" s="19">
        <v>306.5</v>
      </c>
      <c r="DQ180" s="19">
        <v>206.5</v>
      </c>
      <c r="DR180" s="19">
        <v>336.4</v>
      </c>
      <c r="DS180" s="19">
        <v>203.2</v>
      </c>
      <c r="DT180" s="19">
        <v>589.6</v>
      </c>
      <c r="DU180" s="19">
        <v>3570.9</v>
      </c>
      <c r="DV180" s="19">
        <v>259.8</v>
      </c>
      <c r="DW180" s="19">
        <v>1585.6</v>
      </c>
      <c r="DX180" s="19">
        <v>89.9</v>
      </c>
      <c r="DY180" s="19">
        <v>982.7</v>
      </c>
      <c r="EA180" s="19">
        <f t="shared" si="73"/>
        <v>3304.4714285714285</v>
      </c>
      <c r="EB180" s="19">
        <f t="shared" si="73"/>
        <v>1362.943137254902</v>
      </c>
      <c r="EC180" s="19">
        <f t="shared" si="73"/>
        <v>6496.8</v>
      </c>
      <c r="ED180" s="19">
        <f t="shared" si="73"/>
        <v>324.8</v>
      </c>
      <c r="EE180" s="19">
        <f t="shared" si="96"/>
        <v>215.38297872340425</v>
      </c>
      <c r="EF180" s="19">
        <f t="shared" si="96"/>
        <v>345.1719298245614</v>
      </c>
      <c r="EG180" s="19">
        <f t="shared" si="96"/>
        <v>208.2</v>
      </c>
      <c r="EH180" s="19">
        <f t="shared" ref="EH180:EM190" si="100">(FZ180/(FL180+FZ180))*(DF180-DT180)+DT180</f>
        <v>746.15000000000009</v>
      </c>
      <c r="EI180" s="19">
        <f t="shared" si="100"/>
        <v>3822.4</v>
      </c>
      <c r="EJ180" s="19">
        <f t="shared" si="100"/>
        <v>331.45000000000005</v>
      </c>
      <c r="EK180" s="19">
        <f t="shared" si="100"/>
        <v>1745.8380952380951</v>
      </c>
      <c r="EL180" s="19">
        <f t="shared" si="100"/>
        <v>115.1</v>
      </c>
      <c r="EM180" s="19">
        <f t="shared" si="100"/>
        <v>1070.95</v>
      </c>
      <c r="EO180" s="26">
        <v>30.02</v>
      </c>
      <c r="EQ180" s="19">
        <v>10</v>
      </c>
      <c r="ER180" s="19">
        <v>30</v>
      </c>
      <c r="ES180" s="19">
        <v>20</v>
      </c>
      <c r="ET180" s="19">
        <v>50</v>
      </c>
      <c r="EU180" s="19">
        <v>30</v>
      </c>
      <c r="EV180" s="19">
        <v>30</v>
      </c>
      <c r="EW180" s="19">
        <v>30</v>
      </c>
      <c r="EX180" s="19">
        <v>30</v>
      </c>
      <c r="EY180" s="19">
        <v>20</v>
      </c>
      <c r="EZ180" s="19">
        <v>30</v>
      </c>
      <c r="FA180" s="19">
        <v>20</v>
      </c>
      <c r="FB180" s="19">
        <v>30</v>
      </c>
      <c r="FC180" s="19">
        <v>20</v>
      </c>
      <c r="FE180" s="25">
        <v>2.1</v>
      </c>
      <c r="FF180" s="25">
        <v>2.2999999999999998</v>
      </c>
      <c r="FG180" s="25">
        <v>2.2000000000000002</v>
      </c>
      <c r="FH180" s="25">
        <v>2.8</v>
      </c>
      <c r="FI180" s="25">
        <v>2.2000000000000002</v>
      </c>
      <c r="FJ180" s="25">
        <v>3.2</v>
      </c>
      <c r="FK180" s="25">
        <v>2.5</v>
      </c>
      <c r="FL180" s="25">
        <v>2.8</v>
      </c>
      <c r="FM180" s="25">
        <v>2.2000000000000002</v>
      </c>
      <c r="FN180" s="25">
        <v>2.8</v>
      </c>
      <c r="FO180" s="25">
        <v>2.2000000000000002</v>
      </c>
      <c r="FP180" s="25">
        <v>3.5</v>
      </c>
      <c r="FQ180" s="25">
        <v>2.2000000000000002</v>
      </c>
      <c r="FR180" s="25"/>
      <c r="FS180" s="25">
        <v>2.8</v>
      </c>
      <c r="FT180" s="25">
        <v>2.8</v>
      </c>
      <c r="FU180" s="25">
        <v>2.5</v>
      </c>
      <c r="FV180" s="25">
        <v>2.8</v>
      </c>
      <c r="FW180" s="25">
        <v>2.5</v>
      </c>
      <c r="FX180" s="25">
        <v>2.5</v>
      </c>
      <c r="FY180" s="25">
        <v>2.5</v>
      </c>
      <c r="FZ180" s="25">
        <v>2.8</v>
      </c>
      <c r="GA180" s="25">
        <v>2.2000000000000002</v>
      </c>
      <c r="GB180" s="25">
        <v>2.8</v>
      </c>
      <c r="GC180" s="25">
        <v>2</v>
      </c>
      <c r="GD180" s="25">
        <v>2.8</v>
      </c>
      <c r="GE180" s="25">
        <v>2.2000000000000002</v>
      </c>
      <c r="GG180" s="28">
        <v>560706</v>
      </c>
      <c r="GH180" s="28">
        <v>386426.8</v>
      </c>
      <c r="GI180" s="28">
        <v>1904278.9</v>
      </c>
      <c r="GJ180" s="28">
        <v>136666</v>
      </c>
      <c r="GK180" s="28">
        <v>151055.4</v>
      </c>
      <c r="GL180" s="28">
        <v>125939.4</v>
      </c>
      <c r="GM180" s="28">
        <v>48865.4</v>
      </c>
      <c r="GN180" s="28">
        <v>448639.5</v>
      </c>
      <c r="GO180" s="28">
        <v>568018.30000000005</v>
      </c>
      <c r="GP180" s="28">
        <v>50075.9</v>
      </c>
      <c r="GQ180" s="28">
        <v>296729</v>
      </c>
      <c r="GR180" s="28">
        <v>3095.5</v>
      </c>
      <c r="GS180" s="28">
        <v>35263.800000000003</v>
      </c>
      <c r="GU180" s="26">
        <v>25.21</v>
      </c>
      <c r="GV180" s="26">
        <v>19.399999999999999</v>
      </c>
      <c r="GW180" s="26">
        <v>59.19</v>
      </c>
      <c r="GX180" s="26">
        <v>41.39</v>
      </c>
      <c r="GY180" s="26">
        <v>56.02</v>
      </c>
      <c r="GZ180" s="26">
        <v>54.81</v>
      </c>
      <c r="HA180" s="26">
        <v>25.58</v>
      </c>
      <c r="HB180" s="26">
        <v>34.549999999999997</v>
      </c>
      <c r="HC180" s="26">
        <v>17.55</v>
      </c>
      <c r="HD180" s="26">
        <v>8.66</v>
      </c>
      <c r="HE180" s="26">
        <v>12.39</v>
      </c>
      <c r="HF180" s="26">
        <v>9.02</v>
      </c>
      <c r="HG180" s="26">
        <v>2</v>
      </c>
      <c r="HI180" s="27">
        <f t="shared" si="74"/>
        <v>2.1101419189269971E-2</v>
      </c>
      <c r="HJ180" s="27">
        <f t="shared" si="74"/>
        <v>9.9090362460539528E-3</v>
      </c>
      <c r="HK180" s="27">
        <f t="shared" si="74"/>
        <v>1.452691284051842E-2</v>
      </c>
      <c r="HL180" s="27">
        <f t="shared" si="74"/>
        <v>1.96049841420033E-2</v>
      </c>
      <c r="HM180" s="27">
        <f t="shared" si="97"/>
        <v>2.5040771363551484E-2</v>
      </c>
      <c r="HN180" s="27">
        <f t="shared" si="97"/>
        <v>3.8423974502018378E-2</v>
      </c>
      <c r="HO180" s="27">
        <f t="shared" si="97"/>
        <v>3.4774218499124293E-2</v>
      </c>
      <c r="HP180" s="27">
        <f t="shared" ref="HP180:HU190" si="101">3*BP180*(HB180/GN180)*SQRT(2)*SQRT(EH180/(EX180*($EO180/1000)))</f>
        <v>1.228524230506263E-2</v>
      </c>
      <c r="HQ180" s="27">
        <f t="shared" si="101"/>
        <v>1.0173519309915623E-2</v>
      </c>
      <c r="HR180" s="27">
        <f t="shared" si="101"/>
        <v>1.9400137943425093E-2</v>
      </c>
      <c r="HS180" s="27">
        <f t="shared" si="101"/>
        <v>9.2331530781698899E-3</v>
      </c>
      <c r="HT180" s="27">
        <f t="shared" si="101"/>
        <v>0.1301071406625092</v>
      </c>
      <c r="HU180" s="27">
        <f t="shared" si="101"/>
        <v>9.8729890835123051E-3</v>
      </c>
      <c r="HW180" s="27">
        <f t="shared" si="77"/>
        <v>4.514226607160525E-2</v>
      </c>
      <c r="HX180" s="27">
        <f t="shared" si="78"/>
        <v>1.8723123986918944E-2</v>
      </c>
      <c r="HY180" s="27">
        <f t="shared" si="79"/>
        <v>2.4238154074404984E-2</v>
      </c>
      <c r="HZ180" s="27">
        <f t="shared" si="80"/>
        <v>2.8654644821952024E-2</v>
      </c>
      <c r="IA180" s="27">
        <f t="shared" si="81"/>
        <v>3.6837478752920587E-2</v>
      </c>
      <c r="IB180" s="27">
        <f t="shared" si="82"/>
        <v>4.9432443196846643E-2</v>
      </c>
      <c r="IC180" s="27">
        <f t="shared" si="83"/>
        <v>4.4900470926069282E-2</v>
      </c>
      <c r="ID180" s="27">
        <f t="shared" si="84"/>
        <v>2.037261731448536E-2</v>
      </c>
      <c r="IE180" s="27">
        <f t="shared" si="85"/>
        <v>1.4234788218433941E-2</v>
      </c>
      <c r="IF180" s="27">
        <f t="shared" si="86"/>
        <v>2.615080394359872E-2</v>
      </c>
      <c r="IG180" s="27">
        <f t="shared" si="87"/>
        <v>1.1122256197963448E-2</v>
      </c>
      <c r="IH180" s="27"/>
      <c r="II180" s="27"/>
      <c r="IK180" s="27">
        <f t="shared" si="94"/>
        <v>2.7311852666571474E-3</v>
      </c>
      <c r="IL180" s="27">
        <f t="shared" si="94"/>
        <v>4.7812843804215938E-3</v>
      </c>
      <c r="IM180" s="27">
        <f t="shared" si="94"/>
        <v>1.5415203910159861E-2</v>
      </c>
      <c r="IN180" s="27">
        <f t="shared" si="93"/>
        <v>0.40600297557429638</v>
      </c>
      <c r="IO180" s="27">
        <f t="shared" si="93"/>
        <v>7.4099549453416347E-2</v>
      </c>
      <c r="IP180" s="27">
        <f t="shared" si="93"/>
        <v>4.5576149818243959E-3</v>
      </c>
      <c r="IQ180" s="27">
        <f t="shared" si="93"/>
        <v>3.4143477493008494E-2</v>
      </c>
      <c r="IR180" s="27">
        <f t="shared" si="93"/>
        <v>5.0141460328182105E-3</v>
      </c>
      <c r="IS180" s="27">
        <f t="shared" si="93"/>
        <v>5.2222157363682239E-3</v>
      </c>
      <c r="IT180" s="27">
        <f t="shared" si="98"/>
        <v>2.1280352150283916E-2</v>
      </c>
      <c r="IU180" s="27">
        <f t="shared" si="98"/>
        <v>2.9614139603391772E-2</v>
      </c>
      <c r="IV180" s="27">
        <f t="shared" si="98"/>
        <v>0.13705072289676279</v>
      </c>
      <c r="IW180" s="27">
        <f t="shared" si="98"/>
        <v>1.9032520886499819E-2</v>
      </c>
    </row>
    <row r="181" spans="1:257">
      <c r="A181" s="21">
        <v>179</v>
      </c>
      <c r="B181" s="19" t="s">
        <v>173</v>
      </c>
      <c r="C181" s="19">
        <v>2</v>
      </c>
      <c r="D181" s="19">
        <v>1</v>
      </c>
      <c r="E181" s="19">
        <v>1</v>
      </c>
      <c r="G181" s="23">
        <v>41219</v>
      </c>
      <c r="H181" s="24">
        <v>0.20497685185185185</v>
      </c>
      <c r="J181" s="25">
        <v>19.18</v>
      </c>
      <c r="K181" s="25">
        <v>-33.265000000000001</v>
      </c>
      <c r="L181" s="25">
        <v>10.541</v>
      </c>
      <c r="M181" s="26"/>
      <c r="O181" s="26">
        <v>44.292895360000003</v>
      </c>
      <c r="P181" s="26">
        <v>8.1454620599999998</v>
      </c>
      <c r="Q181" s="26">
        <v>0.90265308999999994</v>
      </c>
      <c r="R181" s="26">
        <v>3.5077440000000001E-2</v>
      </c>
      <c r="S181" s="26">
        <v>0.23684870999999999</v>
      </c>
      <c r="T181" s="26">
        <v>31.483228</v>
      </c>
      <c r="U181" s="26">
        <v>0.8496293399999999</v>
      </c>
      <c r="V181" s="26">
        <v>8.3659721500000011</v>
      </c>
      <c r="W181" s="26">
        <v>1.9322951999999998</v>
      </c>
      <c r="X181" s="26">
        <v>1.6580031</v>
      </c>
      <c r="Y181" s="26">
        <v>3.9752129999999997E-2</v>
      </c>
      <c r="Z181" s="26">
        <v>0.71899999999999997</v>
      </c>
      <c r="AA181" s="26">
        <v>0.41499999999999998</v>
      </c>
      <c r="AB181" s="26">
        <f t="shared" si="88"/>
        <v>99.075816580000009</v>
      </c>
      <c r="AC181" s="26">
        <f t="shared" si="89"/>
        <v>0.30275098429341418</v>
      </c>
      <c r="AD181" s="26">
        <f t="shared" si="75"/>
        <v>9.3641067661029184E-2</v>
      </c>
      <c r="AE181" s="26">
        <f t="shared" si="76"/>
        <v>98.679424528045573</v>
      </c>
      <c r="AG181" s="25">
        <v>77.019000000000005</v>
      </c>
      <c r="AH181" s="25">
        <v>18.545999999999999</v>
      </c>
      <c r="AI181" s="25">
        <v>0.86339999999999995</v>
      </c>
      <c r="AJ181" s="25">
        <v>5.5899999999999998E-2</v>
      </c>
      <c r="AK181" s="25">
        <v>0.28029999999999999</v>
      </c>
      <c r="AL181" s="25">
        <v>42.011000000000003</v>
      </c>
      <c r="AM181" s="25">
        <v>2.4973999999999998</v>
      </c>
      <c r="AN181" s="25">
        <v>11.223000000000001</v>
      </c>
      <c r="AO181" s="25">
        <v>8.0850000000000009</v>
      </c>
      <c r="AP181" s="25">
        <v>10.44</v>
      </c>
      <c r="AQ181" s="25">
        <v>0.27150000000000002</v>
      </c>
      <c r="AR181" s="25">
        <v>8.6931999999999992</v>
      </c>
      <c r="AS181" s="25">
        <v>21.274899999999999</v>
      </c>
      <c r="AU181" s="26">
        <v>41.535699999999999</v>
      </c>
      <c r="AV181" s="26">
        <v>6.7971000000000004</v>
      </c>
      <c r="AW181" s="26">
        <v>0.85260000000000002</v>
      </c>
      <c r="AX181" s="26">
        <v>3.3799999999999997E-2</v>
      </c>
      <c r="AY181" s="26">
        <v>0.23100000000000001</v>
      </c>
      <c r="AZ181" s="26">
        <v>29.622</v>
      </c>
      <c r="BA181" s="26">
        <v>0.82489999999999997</v>
      </c>
      <c r="BB181" s="26">
        <v>6.4297000000000004</v>
      </c>
      <c r="BC181" s="26">
        <v>1.9854000000000001</v>
      </c>
      <c r="BD181" s="26">
        <v>1.2183999999999999</v>
      </c>
      <c r="BE181" s="26">
        <v>4.0500000000000001E-2</v>
      </c>
      <c r="BF181" s="26">
        <v>0.78410000000000002</v>
      </c>
      <c r="BG181" s="26">
        <v>0.42549999999999999</v>
      </c>
      <c r="BI181" s="27">
        <f t="shared" si="92"/>
        <v>1.0663813384630572</v>
      </c>
      <c r="BJ181" s="27">
        <f t="shared" si="92"/>
        <v>1.1983731385443792</v>
      </c>
      <c r="BK181" s="27">
        <f t="shared" si="92"/>
        <v>1.0587064156697161</v>
      </c>
      <c r="BL181" s="27">
        <f t="shared" si="91"/>
        <v>1.0377940828402368</v>
      </c>
      <c r="BM181" s="27">
        <f t="shared" si="91"/>
        <v>1.0253190909090908</v>
      </c>
      <c r="BN181" s="27">
        <f t="shared" si="91"/>
        <v>1.0628326244007833</v>
      </c>
      <c r="BO181" s="27">
        <f t="shared" si="91"/>
        <v>1.0299785913444053</v>
      </c>
      <c r="BP181" s="27">
        <f t="shared" si="91"/>
        <v>1.3011450223183041</v>
      </c>
      <c r="BQ181" s="27">
        <f t="shared" si="91"/>
        <v>0.97325234209731026</v>
      </c>
      <c r="BR181" s="27">
        <f t="shared" si="91"/>
        <v>1.3608035948785293</v>
      </c>
      <c r="BS181" s="27">
        <f t="shared" si="91"/>
        <v>0.981534074074074</v>
      </c>
      <c r="BT181" s="27">
        <f t="shared" si="91"/>
        <v>0.91697487565361557</v>
      </c>
      <c r="BU181" s="27">
        <f t="shared" si="90"/>
        <v>0.97532314923619268</v>
      </c>
      <c r="BW181" s="19">
        <v>431848.8</v>
      </c>
      <c r="BX181" s="19">
        <v>71668.899999999994</v>
      </c>
      <c r="BY181" s="19">
        <v>16442.400000000001</v>
      </c>
      <c r="BZ181" s="19">
        <v>93.3</v>
      </c>
      <c r="CA181" s="19">
        <v>426.4</v>
      </c>
      <c r="CB181" s="19">
        <v>52908.1</v>
      </c>
      <c r="CC181" s="19">
        <v>1219.2</v>
      </c>
      <c r="CD181" s="19">
        <v>50349.8</v>
      </c>
      <c r="CE181" s="19">
        <v>45922.7</v>
      </c>
      <c r="CF181" s="19">
        <v>5226.5</v>
      </c>
      <c r="CG181" s="19">
        <v>806.1</v>
      </c>
      <c r="CH181" s="19">
        <v>269.8</v>
      </c>
      <c r="CI181" s="19">
        <v>7501.7</v>
      </c>
      <c r="CK181" s="19">
        <f t="shared" si="72"/>
        <v>434976.22857142857</v>
      </c>
      <c r="CL181" s="19">
        <f t="shared" si="72"/>
        <v>72876.590196078425</v>
      </c>
      <c r="CM181" s="19">
        <f t="shared" si="72"/>
        <v>22689.559574468087</v>
      </c>
      <c r="CN181" s="19">
        <f t="shared" si="72"/>
        <v>388.15000000000003</v>
      </c>
      <c r="CO181" s="19">
        <f t="shared" si="72"/>
        <v>659.38936170212764</v>
      </c>
      <c r="CP181" s="19">
        <f t="shared" si="72"/>
        <v>53286.628070175437</v>
      </c>
      <c r="CQ181" s="19">
        <f t="shared" si="72"/>
        <v>1440.7</v>
      </c>
      <c r="CR181" s="19">
        <f t="shared" si="99"/>
        <v>51084.3</v>
      </c>
      <c r="CS181" s="19">
        <f t="shared" si="99"/>
        <v>49701.799999999996</v>
      </c>
      <c r="CT181" s="19">
        <f t="shared" si="99"/>
        <v>5561.3</v>
      </c>
      <c r="CU181" s="19">
        <f t="shared" si="99"/>
        <v>2543.8285714285716</v>
      </c>
      <c r="CV181" s="19">
        <f t="shared" si="99"/>
        <v>398.22222222222223</v>
      </c>
      <c r="CW181" s="19">
        <f t="shared" si="99"/>
        <v>8546</v>
      </c>
      <c r="CY181" s="19">
        <v>3704.2</v>
      </c>
      <c r="CZ181" s="19">
        <v>1285.8</v>
      </c>
      <c r="DA181" s="19">
        <v>6632.3</v>
      </c>
      <c r="DB181" s="19">
        <v>326.5</v>
      </c>
      <c r="DC181" s="19">
        <v>229.9</v>
      </c>
      <c r="DD181" s="19">
        <v>389.7</v>
      </c>
      <c r="DE181" s="19">
        <v>239.8</v>
      </c>
      <c r="DF181" s="19">
        <v>869.4</v>
      </c>
      <c r="DG181" s="19">
        <v>4020.6</v>
      </c>
      <c r="DH181" s="19">
        <v>403.1</v>
      </c>
      <c r="DI181" s="19">
        <v>1908.7</v>
      </c>
      <c r="DJ181" s="19">
        <v>143.19999999999999</v>
      </c>
      <c r="DK181" s="19">
        <v>1142.5999999999999</v>
      </c>
      <c r="DM181" s="19">
        <v>2358.4</v>
      </c>
      <c r="DN181" s="19">
        <v>1112.5999999999999</v>
      </c>
      <c r="DO181" s="19">
        <v>5809.5</v>
      </c>
      <c r="DP181" s="19">
        <v>263.2</v>
      </c>
      <c r="DQ181" s="19">
        <v>236.5</v>
      </c>
      <c r="DR181" s="19">
        <v>369.8</v>
      </c>
      <c r="DS181" s="19">
        <v>203.2</v>
      </c>
      <c r="DT181" s="19">
        <v>599.6</v>
      </c>
      <c r="DU181" s="19">
        <v>3537.6</v>
      </c>
      <c r="DV181" s="19">
        <v>266.5</v>
      </c>
      <c r="DW181" s="19">
        <v>1582.3</v>
      </c>
      <c r="DX181" s="19">
        <v>116.6</v>
      </c>
      <c r="DY181" s="19">
        <v>946</v>
      </c>
      <c r="EA181" s="19">
        <f t="shared" si="73"/>
        <v>3127.4285714285716</v>
      </c>
      <c r="EB181" s="19">
        <f t="shared" si="73"/>
        <v>1207.6901960784312</v>
      </c>
      <c r="EC181" s="19">
        <f t="shared" si="73"/>
        <v>6247.1595744680853</v>
      </c>
      <c r="ED181" s="19">
        <f t="shared" si="73"/>
        <v>294.85000000000002</v>
      </c>
      <c r="EE181" s="19">
        <f t="shared" si="73"/>
        <v>232.98936170212767</v>
      </c>
      <c r="EF181" s="19">
        <f t="shared" si="73"/>
        <v>378.52807017543859</v>
      </c>
      <c r="EG181" s="19">
        <f t="shared" si="73"/>
        <v>221.5</v>
      </c>
      <c r="EH181" s="19">
        <f t="shared" si="100"/>
        <v>734.5</v>
      </c>
      <c r="EI181" s="19">
        <f t="shared" si="100"/>
        <v>3779.1</v>
      </c>
      <c r="EJ181" s="19">
        <f t="shared" si="100"/>
        <v>334.8</v>
      </c>
      <c r="EK181" s="19">
        <f t="shared" si="100"/>
        <v>1737.7285714285715</v>
      </c>
      <c r="EL181" s="19">
        <f t="shared" si="100"/>
        <v>128.42222222222222</v>
      </c>
      <c r="EM181" s="19">
        <f t="shared" si="100"/>
        <v>1044.3</v>
      </c>
      <c r="EO181" s="26">
        <v>30.02</v>
      </c>
      <c r="EQ181" s="19">
        <v>10</v>
      </c>
      <c r="ER181" s="19">
        <v>30</v>
      </c>
      <c r="ES181" s="19">
        <v>20</v>
      </c>
      <c r="ET181" s="19">
        <v>50</v>
      </c>
      <c r="EU181" s="19">
        <v>30</v>
      </c>
      <c r="EV181" s="19">
        <v>30</v>
      </c>
      <c r="EW181" s="19">
        <v>30</v>
      </c>
      <c r="EX181" s="19">
        <v>30</v>
      </c>
      <c r="EY181" s="19">
        <v>20</v>
      </c>
      <c r="EZ181" s="19">
        <v>30</v>
      </c>
      <c r="FA181" s="19">
        <v>20</v>
      </c>
      <c r="FB181" s="19">
        <v>30</v>
      </c>
      <c r="FC181" s="19">
        <v>20</v>
      </c>
      <c r="FE181" s="25">
        <v>2.1</v>
      </c>
      <c r="FF181" s="25">
        <v>2.2999999999999998</v>
      </c>
      <c r="FG181" s="25">
        <v>2.2000000000000002</v>
      </c>
      <c r="FH181" s="25">
        <v>2.8</v>
      </c>
      <c r="FI181" s="25">
        <v>2.2000000000000002</v>
      </c>
      <c r="FJ181" s="25">
        <v>3.2</v>
      </c>
      <c r="FK181" s="25">
        <v>2.5</v>
      </c>
      <c r="FL181" s="25">
        <v>2.8</v>
      </c>
      <c r="FM181" s="25">
        <v>2.2000000000000002</v>
      </c>
      <c r="FN181" s="25">
        <v>2.8</v>
      </c>
      <c r="FO181" s="25">
        <v>2.2000000000000002</v>
      </c>
      <c r="FP181" s="25">
        <v>3.5</v>
      </c>
      <c r="FQ181" s="25">
        <v>2.2000000000000002</v>
      </c>
      <c r="FR181" s="25"/>
      <c r="FS181" s="25">
        <v>2.8</v>
      </c>
      <c r="FT181" s="25">
        <v>2.8</v>
      </c>
      <c r="FU181" s="25">
        <v>2.5</v>
      </c>
      <c r="FV181" s="25">
        <v>2.8</v>
      </c>
      <c r="FW181" s="25">
        <v>2.5</v>
      </c>
      <c r="FX181" s="25">
        <v>2.5</v>
      </c>
      <c r="FY181" s="25">
        <v>2.5</v>
      </c>
      <c r="FZ181" s="25">
        <v>2.8</v>
      </c>
      <c r="GA181" s="25">
        <v>2.2000000000000002</v>
      </c>
      <c r="GB181" s="25">
        <v>2.8</v>
      </c>
      <c r="GC181" s="25">
        <v>2</v>
      </c>
      <c r="GD181" s="25">
        <v>2.8</v>
      </c>
      <c r="GE181" s="25">
        <v>2.2000000000000002</v>
      </c>
      <c r="GG181" s="28">
        <v>560706</v>
      </c>
      <c r="GH181" s="28">
        <v>386426.8</v>
      </c>
      <c r="GI181" s="28">
        <v>1904278.9</v>
      </c>
      <c r="GJ181" s="28">
        <v>136666</v>
      </c>
      <c r="GK181" s="28">
        <v>151055.4</v>
      </c>
      <c r="GL181" s="28">
        <v>125939.4</v>
      </c>
      <c r="GM181" s="28">
        <v>48865.4</v>
      </c>
      <c r="GN181" s="28">
        <v>448639.5</v>
      </c>
      <c r="GO181" s="28">
        <v>568018.30000000005</v>
      </c>
      <c r="GP181" s="28">
        <v>50075.9</v>
      </c>
      <c r="GQ181" s="28">
        <v>296729</v>
      </c>
      <c r="GR181" s="28">
        <v>3095.5</v>
      </c>
      <c r="GS181" s="28">
        <v>35263.800000000003</v>
      </c>
      <c r="GU181" s="26">
        <v>25.21</v>
      </c>
      <c r="GV181" s="26">
        <v>19.399999999999999</v>
      </c>
      <c r="GW181" s="26">
        <v>59.19</v>
      </c>
      <c r="GX181" s="26">
        <v>41.39</v>
      </c>
      <c r="GY181" s="26">
        <v>56.02</v>
      </c>
      <c r="GZ181" s="26">
        <v>54.81</v>
      </c>
      <c r="HA181" s="26">
        <v>25.58</v>
      </c>
      <c r="HB181" s="26">
        <v>34.549999999999997</v>
      </c>
      <c r="HC181" s="26">
        <v>17.55</v>
      </c>
      <c r="HD181" s="26">
        <v>8.66</v>
      </c>
      <c r="HE181" s="26">
        <v>12.39</v>
      </c>
      <c r="HF181" s="26">
        <v>9.02</v>
      </c>
      <c r="HG181" s="26">
        <v>2</v>
      </c>
      <c r="HI181" s="27">
        <f t="shared" si="74"/>
        <v>2.0762267728837547E-2</v>
      </c>
      <c r="HJ181" s="27">
        <f t="shared" si="74"/>
        <v>9.3470509231739982E-3</v>
      </c>
      <c r="HK181" s="27">
        <f t="shared" si="74"/>
        <v>1.4241329672706068E-2</v>
      </c>
      <c r="HL181" s="27">
        <f t="shared" si="74"/>
        <v>1.8689281504173018E-2</v>
      </c>
      <c r="HM181" s="27">
        <f t="shared" si="74"/>
        <v>2.5948019764221755E-2</v>
      </c>
      <c r="HN181" s="27">
        <f t="shared" si="74"/>
        <v>4.0232997073089943E-2</v>
      </c>
      <c r="HO181" s="27">
        <f t="shared" si="74"/>
        <v>3.5874381831239088E-2</v>
      </c>
      <c r="HP181" s="27">
        <f t="shared" si="101"/>
        <v>1.2140663714005543E-2</v>
      </c>
      <c r="HQ181" s="27">
        <f t="shared" si="101"/>
        <v>1.0121627574507555E-2</v>
      </c>
      <c r="HR181" s="27">
        <f t="shared" si="101"/>
        <v>1.9250746819351228E-2</v>
      </c>
      <c r="HS181" s="27">
        <f t="shared" si="101"/>
        <v>9.3545645435788478E-3</v>
      </c>
      <c r="HT181" s="27">
        <f t="shared" si="101"/>
        <v>0.13537034548674651</v>
      </c>
      <c r="HU181" s="27">
        <f t="shared" si="101"/>
        <v>9.7876395683425457E-3</v>
      </c>
      <c r="HW181" s="27">
        <f t="shared" si="77"/>
        <v>4.441671935230216E-2</v>
      </c>
      <c r="HX181" s="27">
        <f t="shared" si="78"/>
        <v>1.7661252719337269E-2</v>
      </c>
      <c r="HY181" s="27">
        <f t="shared" si="79"/>
        <v>2.3761658558910076E-2</v>
      </c>
      <c r="HZ181" s="27">
        <f t="shared" si="80"/>
        <v>2.7316253846499283E-2</v>
      </c>
      <c r="IA181" s="27">
        <f t="shared" si="81"/>
        <v>3.8172131875146627E-2</v>
      </c>
      <c r="IB181" s="27">
        <f t="shared" si="82"/>
        <v>5.1759750734530208E-2</v>
      </c>
      <c r="IC181" s="27">
        <f t="shared" si="83"/>
        <v>4.6321001820495908E-2</v>
      </c>
      <c r="ID181" s="27">
        <f t="shared" si="84"/>
        <v>2.0132862636935395E-2</v>
      </c>
      <c r="IE181" s="27">
        <f t="shared" si="85"/>
        <v>1.4162181302250972E-2</v>
      </c>
      <c r="IF181" s="27">
        <f t="shared" si="86"/>
        <v>2.5949429190080874E-2</v>
      </c>
      <c r="IG181" s="27">
        <f t="shared" si="87"/>
        <v>1.1268508449195079E-2</v>
      </c>
      <c r="IH181" s="27"/>
      <c r="II181" s="27"/>
      <c r="IK181" s="27">
        <f t="shared" si="94"/>
        <v>2.7973794372267119E-3</v>
      </c>
      <c r="IL181" s="27">
        <f t="shared" si="94"/>
        <v>4.0019008388414408E-3</v>
      </c>
      <c r="IM181" s="27">
        <f t="shared" si="94"/>
        <v>1.3351777718855207E-2</v>
      </c>
      <c r="IN181" s="27">
        <f t="shared" si="93"/>
        <v>0.22863270887971579</v>
      </c>
      <c r="IO181" s="27">
        <f t="shared" si="93"/>
        <v>7.3822956862172329E-2</v>
      </c>
      <c r="IP181" s="27">
        <f t="shared" si="93"/>
        <v>4.61379253059501E-3</v>
      </c>
      <c r="IQ181" s="27">
        <f t="shared" si="93"/>
        <v>3.5237145009569343E-2</v>
      </c>
      <c r="IR181" s="27">
        <f t="shared" si="93"/>
        <v>4.7640899713006692E-3</v>
      </c>
      <c r="IS181" s="27">
        <f t="shared" si="93"/>
        <v>6.4990757294191093E-3</v>
      </c>
      <c r="IT181" s="27">
        <f t="shared" si="98"/>
        <v>1.5481231120619257E-2</v>
      </c>
      <c r="IU181" s="27">
        <f t="shared" si="98"/>
        <v>0.10475906398214602</v>
      </c>
      <c r="IV181" s="27">
        <f t="shared" si="98"/>
        <v>8.9629471774454961E-2</v>
      </c>
      <c r="IW181" s="27">
        <f t="shared" si="98"/>
        <v>1.6847523169310624E-2</v>
      </c>
    </row>
    <row r="182" spans="1:257">
      <c r="A182" s="21">
        <v>180</v>
      </c>
      <c r="B182" s="19" t="s">
        <v>173</v>
      </c>
      <c r="C182" s="19">
        <v>2</v>
      </c>
      <c r="D182" s="19">
        <v>1</v>
      </c>
      <c r="E182" s="19">
        <v>2</v>
      </c>
      <c r="G182" s="23">
        <v>41219</v>
      </c>
      <c r="H182" s="24">
        <v>0.20798611111111112</v>
      </c>
      <c r="J182" s="25">
        <v>19.173999999999999</v>
      </c>
      <c r="K182" s="25">
        <v>-33.270000000000003</v>
      </c>
      <c r="L182" s="25">
        <v>10.542</v>
      </c>
      <c r="M182" s="26"/>
      <c r="O182" s="26">
        <v>44.168813640000003</v>
      </c>
      <c r="P182" s="26">
        <v>8.0150893199999995</v>
      </c>
      <c r="Q182" s="26">
        <v>0.90599006999999998</v>
      </c>
      <c r="R182" s="26">
        <v>7.3078000000000006E-3</v>
      </c>
      <c r="S182" s="26">
        <v>0.27362646000000002</v>
      </c>
      <c r="T182" s="26">
        <v>31.700646500000001</v>
      </c>
      <c r="U182" s="26">
        <v>0.93097682999999998</v>
      </c>
      <c r="V182" s="26">
        <v>8.2532097899999997</v>
      </c>
      <c r="W182" s="26">
        <v>1.8693312</v>
      </c>
      <c r="X182" s="26">
        <v>1.63508761</v>
      </c>
      <c r="Y182" s="26">
        <v>4.3365960000000002E-2</v>
      </c>
      <c r="Z182" s="26">
        <v>0.79500000000000004</v>
      </c>
      <c r="AA182" s="26">
        <v>0.40699999999999997</v>
      </c>
      <c r="AB182" s="26">
        <f t="shared" si="88"/>
        <v>99.005445180000024</v>
      </c>
      <c r="AC182" s="26">
        <f t="shared" si="89"/>
        <v>0.33475247915613948</v>
      </c>
      <c r="AD182" s="26">
        <f t="shared" si="75"/>
        <v>9.1835938645876802E-2</v>
      </c>
      <c r="AE182" s="26">
        <f t="shared" si="76"/>
        <v>98.578856762198015</v>
      </c>
      <c r="AG182" s="25">
        <v>76.814999999999998</v>
      </c>
      <c r="AH182" s="25">
        <v>18.236000000000001</v>
      </c>
      <c r="AI182" s="25">
        <v>0.86750000000000005</v>
      </c>
      <c r="AJ182" s="25">
        <v>1.34E-2</v>
      </c>
      <c r="AK182" s="25">
        <v>0.32469999999999999</v>
      </c>
      <c r="AL182" s="25">
        <v>42.32</v>
      </c>
      <c r="AM182" s="25">
        <v>2.7374000000000001</v>
      </c>
      <c r="AN182" s="25">
        <v>11.051</v>
      </c>
      <c r="AO182" s="25">
        <v>7.8259999999999996</v>
      </c>
      <c r="AP182" s="25">
        <v>10.272</v>
      </c>
      <c r="AQ182" s="25">
        <v>0.30249999999999999</v>
      </c>
      <c r="AR182" s="25">
        <v>9.6187000000000005</v>
      </c>
      <c r="AS182" s="25">
        <v>20.870999999999999</v>
      </c>
      <c r="AU182" s="26">
        <v>41.425600000000003</v>
      </c>
      <c r="AV182" s="26">
        <v>6.6835000000000004</v>
      </c>
      <c r="AW182" s="26">
        <v>0.85670000000000002</v>
      </c>
      <c r="AX182" s="26">
        <v>8.0999999999999996E-3</v>
      </c>
      <c r="AY182" s="26">
        <v>0.2676</v>
      </c>
      <c r="AZ182" s="26">
        <v>29.8398</v>
      </c>
      <c r="BA182" s="26">
        <v>0.9042</v>
      </c>
      <c r="BB182" s="26">
        <v>6.3311000000000002</v>
      </c>
      <c r="BC182" s="26">
        <v>1.9217</v>
      </c>
      <c r="BD182" s="26">
        <v>1.1987000000000001</v>
      </c>
      <c r="BE182" s="26">
        <v>4.5100000000000001E-2</v>
      </c>
      <c r="BF182" s="26">
        <v>0.86760000000000004</v>
      </c>
      <c r="BG182" s="26">
        <v>0.41739999999999999</v>
      </c>
      <c r="BI182" s="27">
        <f t="shared" si="92"/>
        <v>1.0662202512456065</v>
      </c>
      <c r="BJ182" s="27">
        <f t="shared" si="92"/>
        <v>1.199235328794793</v>
      </c>
      <c r="BK182" s="27">
        <f t="shared" si="92"/>
        <v>1.0575348079841251</v>
      </c>
      <c r="BL182" s="27">
        <f t="shared" si="91"/>
        <v>0.90219753086419763</v>
      </c>
      <c r="BM182" s="27">
        <f t="shared" si="91"/>
        <v>1.022520403587444</v>
      </c>
      <c r="BN182" s="27">
        <f t="shared" si="91"/>
        <v>1.0623612256114316</v>
      </c>
      <c r="BO182" s="27">
        <f t="shared" si="91"/>
        <v>1.0296138354346382</v>
      </c>
      <c r="BP182" s="27">
        <f t="shared" si="91"/>
        <v>1.3035980777432041</v>
      </c>
      <c r="BQ182" s="27">
        <f t="shared" si="91"/>
        <v>0.97274871207784774</v>
      </c>
      <c r="BR182" s="27">
        <f t="shared" si="91"/>
        <v>1.3640507299574538</v>
      </c>
      <c r="BS182" s="27">
        <f t="shared" si="91"/>
        <v>0.96155121951219513</v>
      </c>
      <c r="BT182" s="27">
        <f t="shared" si="91"/>
        <v>0.91632088520055321</v>
      </c>
      <c r="BU182" s="27">
        <f t="shared" si="90"/>
        <v>0.97508385241974116</v>
      </c>
      <c r="BW182" s="19">
        <v>430705.9</v>
      </c>
      <c r="BX182" s="19">
        <v>70469.5</v>
      </c>
      <c r="BY182" s="19">
        <v>16520.2</v>
      </c>
      <c r="BZ182" s="19">
        <v>40</v>
      </c>
      <c r="CA182" s="19">
        <v>492.8</v>
      </c>
      <c r="CB182" s="19">
        <v>53296.7</v>
      </c>
      <c r="CC182" s="19">
        <v>1338.7</v>
      </c>
      <c r="CD182" s="19">
        <v>49580.4</v>
      </c>
      <c r="CE182" s="19">
        <v>44452.2</v>
      </c>
      <c r="CF182" s="19">
        <v>5144.8999999999996</v>
      </c>
      <c r="CG182" s="19">
        <v>899.1</v>
      </c>
      <c r="CH182" s="19">
        <v>296.39999999999998</v>
      </c>
      <c r="CI182" s="19">
        <v>7359.3</v>
      </c>
      <c r="CK182" s="19">
        <f t="shared" si="72"/>
        <v>433916.95714285719</v>
      </c>
      <c r="CL182" s="19">
        <f t="shared" si="72"/>
        <v>71717.509803921566</v>
      </c>
      <c r="CM182" s="19">
        <f t="shared" si="72"/>
        <v>22819.72765957447</v>
      </c>
      <c r="CN182" s="19">
        <f t="shared" si="72"/>
        <v>338.05</v>
      </c>
      <c r="CO182" s="19">
        <f t="shared" si="72"/>
        <v>712.76382978723404</v>
      </c>
      <c r="CP182" s="19">
        <f t="shared" si="72"/>
        <v>53599.2298245614</v>
      </c>
      <c r="CQ182" s="19">
        <f t="shared" si="72"/>
        <v>1553.5</v>
      </c>
      <c r="CR182" s="19">
        <f t="shared" si="99"/>
        <v>50289.700000000004</v>
      </c>
      <c r="CS182" s="19">
        <f t="shared" si="99"/>
        <v>48218.45</v>
      </c>
      <c r="CT182" s="19">
        <f t="shared" si="99"/>
        <v>5467.95</v>
      </c>
      <c r="CU182" s="19">
        <f t="shared" si="99"/>
        <v>2575.8142857142857</v>
      </c>
      <c r="CV182" s="19">
        <f t="shared" si="99"/>
        <v>431.06666666666661</v>
      </c>
      <c r="CW182" s="19">
        <f t="shared" si="99"/>
        <v>8441.5499999999993</v>
      </c>
      <c r="CY182" s="19">
        <v>3856.1</v>
      </c>
      <c r="CZ182" s="19">
        <v>1425.2</v>
      </c>
      <c r="DA182" s="19">
        <v>6653.4</v>
      </c>
      <c r="DB182" s="19">
        <v>323</v>
      </c>
      <c r="DC182" s="19">
        <v>223.1</v>
      </c>
      <c r="DD182" s="19">
        <v>353</v>
      </c>
      <c r="DE182" s="19">
        <v>243.1</v>
      </c>
      <c r="DF182" s="19">
        <v>849.2</v>
      </c>
      <c r="DG182" s="19">
        <v>3952.7</v>
      </c>
      <c r="DH182" s="19">
        <v>396.3</v>
      </c>
      <c r="DI182" s="19">
        <v>1711.6</v>
      </c>
      <c r="DJ182" s="19">
        <v>136.5</v>
      </c>
      <c r="DK182" s="19">
        <v>1142.2</v>
      </c>
      <c r="DM182" s="19">
        <v>2351</v>
      </c>
      <c r="DN182" s="19">
        <v>1032.3</v>
      </c>
      <c r="DO182" s="19">
        <v>5897.4</v>
      </c>
      <c r="DP182" s="19">
        <v>273.10000000000002</v>
      </c>
      <c r="DQ182" s="19">
        <v>216.4</v>
      </c>
      <c r="DR182" s="19">
        <v>263.10000000000002</v>
      </c>
      <c r="DS182" s="19">
        <v>186.5</v>
      </c>
      <c r="DT182" s="19">
        <v>569.4</v>
      </c>
      <c r="DU182" s="19">
        <v>3579.8</v>
      </c>
      <c r="DV182" s="19">
        <v>249.8</v>
      </c>
      <c r="DW182" s="19">
        <v>1645</v>
      </c>
      <c r="DX182" s="19">
        <v>133.19999999999999</v>
      </c>
      <c r="DY182" s="19">
        <v>1022.3</v>
      </c>
      <c r="EA182" s="19">
        <f t="shared" si="73"/>
        <v>3211.0571428571429</v>
      </c>
      <c r="EB182" s="19">
        <f t="shared" si="73"/>
        <v>1248.0098039215686</v>
      </c>
      <c r="EC182" s="19">
        <f t="shared" si="73"/>
        <v>6299.5276595744681</v>
      </c>
      <c r="ED182" s="19">
        <f t="shared" si="73"/>
        <v>298.05</v>
      </c>
      <c r="EE182" s="19">
        <f t="shared" si="73"/>
        <v>219.96382978723403</v>
      </c>
      <c r="EF182" s="19">
        <f t="shared" si="73"/>
        <v>302.52982456140353</v>
      </c>
      <c r="EG182" s="19">
        <f t="shared" si="73"/>
        <v>214.8</v>
      </c>
      <c r="EH182" s="19">
        <f t="shared" si="100"/>
        <v>709.3</v>
      </c>
      <c r="EI182" s="19">
        <f t="shared" si="100"/>
        <v>3766.25</v>
      </c>
      <c r="EJ182" s="19">
        <f t="shared" si="100"/>
        <v>323.05</v>
      </c>
      <c r="EK182" s="19">
        <f t="shared" si="100"/>
        <v>1676.7142857142858</v>
      </c>
      <c r="EL182" s="19">
        <f t="shared" si="100"/>
        <v>134.66666666666666</v>
      </c>
      <c r="EM182" s="19">
        <f t="shared" si="100"/>
        <v>1082.25</v>
      </c>
      <c r="EO182" s="26">
        <v>30.03</v>
      </c>
      <c r="EQ182" s="19">
        <v>10</v>
      </c>
      <c r="ER182" s="19">
        <v>30</v>
      </c>
      <c r="ES182" s="19">
        <v>20</v>
      </c>
      <c r="ET182" s="19">
        <v>50</v>
      </c>
      <c r="EU182" s="19">
        <v>30</v>
      </c>
      <c r="EV182" s="19">
        <v>30</v>
      </c>
      <c r="EW182" s="19">
        <v>30</v>
      </c>
      <c r="EX182" s="19">
        <v>30</v>
      </c>
      <c r="EY182" s="19">
        <v>20</v>
      </c>
      <c r="EZ182" s="19">
        <v>30</v>
      </c>
      <c r="FA182" s="19">
        <v>20</v>
      </c>
      <c r="FB182" s="19">
        <v>30</v>
      </c>
      <c r="FC182" s="19">
        <v>20</v>
      </c>
      <c r="FE182" s="25">
        <v>2.1</v>
      </c>
      <c r="FF182" s="25">
        <v>2.2999999999999998</v>
      </c>
      <c r="FG182" s="25">
        <v>2.2000000000000002</v>
      </c>
      <c r="FH182" s="25">
        <v>2.8</v>
      </c>
      <c r="FI182" s="25">
        <v>2.2000000000000002</v>
      </c>
      <c r="FJ182" s="25">
        <v>3.2</v>
      </c>
      <c r="FK182" s="25">
        <v>2.5</v>
      </c>
      <c r="FL182" s="25">
        <v>2.8</v>
      </c>
      <c r="FM182" s="25">
        <v>2.2000000000000002</v>
      </c>
      <c r="FN182" s="25">
        <v>2.8</v>
      </c>
      <c r="FO182" s="25">
        <v>2.2000000000000002</v>
      </c>
      <c r="FP182" s="25">
        <v>3.5</v>
      </c>
      <c r="FQ182" s="25">
        <v>2.2000000000000002</v>
      </c>
      <c r="FR182" s="25"/>
      <c r="FS182" s="25">
        <v>2.8</v>
      </c>
      <c r="FT182" s="25">
        <v>2.8</v>
      </c>
      <c r="FU182" s="25">
        <v>2.5</v>
      </c>
      <c r="FV182" s="25">
        <v>2.8</v>
      </c>
      <c r="FW182" s="25">
        <v>2.5</v>
      </c>
      <c r="FX182" s="25">
        <v>2.5</v>
      </c>
      <c r="FY182" s="25">
        <v>2.5</v>
      </c>
      <c r="FZ182" s="25">
        <v>2.8</v>
      </c>
      <c r="GA182" s="25">
        <v>2.2000000000000002</v>
      </c>
      <c r="GB182" s="25">
        <v>2.8</v>
      </c>
      <c r="GC182" s="25">
        <v>2</v>
      </c>
      <c r="GD182" s="25">
        <v>2.8</v>
      </c>
      <c r="GE182" s="25">
        <v>2.2000000000000002</v>
      </c>
      <c r="GG182" s="28">
        <v>560706</v>
      </c>
      <c r="GH182" s="28">
        <v>386426.8</v>
      </c>
      <c r="GI182" s="28">
        <v>1904278.9</v>
      </c>
      <c r="GJ182" s="28">
        <v>136666</v>
      </c>
      <c r="GK182" s="28">
        <v>151055.4</v>
      </c>
      <c r="GL182" s="28">
        <v>125939.4</v>
      </c>
      <c r="GM182" s="28">
        <v>48865.4</v>
      </c>
      <c r="GN182" s="28">
        <v>448639.5</v>
      </c>
      <c r="GO182" s="28">
        <v>568018.30000000005</v>
      </c>
      <c r="GP182" s="28">
        <v>50075.9</v>
      </c>
      <c r="GQ182" s="28">
        <v>296729</v>
      </c>
      <c r="GR182" s="28">
        <v>3095.5</v>
      </c>
      <c r="GS182" s="28">
        <v>35263.800000000003</v>
      </c>
      <c r="GU182" s="26">
        <v>25.21</v>
      </c>
      <c r="GV182" s="26">
        <v>19.399999999999999</v>
      </c>
      <c r="GW182" s="26">
        <v>59.19</v>
      </c>
      <c r="GX182" s="26">
        <v>41.39</v>
      </c>
      <c r="GY182" s="26">
        <v>56.02</v>
      </c>
      <c r="GZ182" s="26">
        <v>54.81</v>
      </c>
      <c r="HA182" s="26">
        <v>25.58</v>
      </c>
      <c r="HB182" s="26">
        <v>34.549999999999997</v>
      </c>
      <c r="HC182" s="26">
        <v>17.55</v>
      </c>
      <c r="HD182" s="26">
        <v>8.66</v>
      </c>
      <c r="HE182" s="26">
        <v>12.39</v>
      </c>
      <c r="HF182" s="26">
        <v>9.02</v>
      </c>
      <c r="HG182" s="26">
        <v>2</v>
      </c>
      <c r="HI182" s="27">
        <f t="shared" si="74"/>
        <v>2.1031351062681888E-2</v>
      </c>
      <c r="HJ182" s="27">
        <f t="shared" si="74"/>
        <v>9.5070518624319859E-3</v>
      </c>
      <c r="HK182" s="27">
        <f t="shared" si="74"/>
        <v>1.4282690904475049E-2</v>
      </c>
      <c r="HL182" s="27">
        <f t="shared" si="74"/>
        <v>1.6332577380511897E-2</v>
      </c>
      <c r="HM182" s="27">
        <f t="shared" si="74"/>
        <v>2.5139256396650569E-2</v>
      </c>
      <c r="HN182" s="27">
        <f t="shared" si="74"/>
        <v>3.5946155634322449E-2</v>
      </c>
      <c r="HO182" s="27">
        <f t="shared" si="74"/>
        <v>3.5309254594406446E-2</v>
      </c>
      <c r="HP182" s="27">
        <f t="shared" si="101"/>
        <v>1.1951081117947413E-2</v>
      </c>
      <c r="HQ182" s="27">
        <f t="shared" si="101"/>
        <v>1.0097494342490356E-2</v>
      </c>
      <c r="HR182" s="27">
        <f t="shared" si="101"/>
        <v>1.8951888063757239E-2</v>
      </c>
      <c r="HS182" s="27">
        <f t="shared" si="101"/>
        <v>9.0002973396759289E-3</v>
      </c>
      <c r="HT182" s="27">
        <f t="shared" si="101"/>
        <v>0.13850049602874601</v>
      </c>
      <c r="HU182" s="27">
        <f t="shared" si="101"/>
        <v>9.9597912563292521E-3</v>
      </c>
      <c r="HW182" s="27">
        <f t="shared" si="77"/>
        <v>4.4992369328395364E-2</v>
      </c>
      <c r="HX182" s="27">
        <f t="shared" si="78"/>
        <v>1.7963574494065236E-2</v>
      </c>
      <c r="HY182" s="27">
        <f t="shared" si="79"/>
        <v>2.383066977411662E-2</v>
      </c>
      <c r="HZ182" s="27">
        <f t="shared" si="80"/>
        <v>2.3871695099356188E-2</v>
      </c>
      <c r="IA182" s="27">
        <f t="shared" si="81"/>
        <v>3.6982360085112652E-2</v>
      </c>
      <c r="IB182" s="27">
        <f t="shared" si="82"/>
        <v>4.6244729223555832E-2</v>
      </c>
      <c r="IC182" s="27">
        <f t="shared" si="83"/>
        <v>4.5591309532297598E-2</v>
      </c>
      <c r="ID182" s="27">
        <f t="shared" si="84"/>
        <v>1.9818477817892196E-2</v>
      </c>
      <c r="IE182" s="27">
        <f t="shared" si="85"/>
        <v>1.4128414084012506E-2</v>
      </c>
      <c r="IF182" s="27">
        <f t="shared" si="86"/>
        <v>2.5546576553302842E-2</v>
      </c>
      <c r="IG182" s="27">
        <f t="shared" si="87"/>
        <v>1.0841758175373624E-2</v>
      </c>
      <c r="IH182" s="27"/>
      <c r="II182" s="27"/>
      <c r="IK182" s="27">
        <f t="shared" si="94"/>
        <v>2.8012110637115023E-3</v>
      </c>
      <c r="IL182" s="27">
        <f t="shared" si="94"/>
        <v>4.0384932026830481E-3</v>
      </c>
      <c r="IM182" s="27">
        <f t="shared" si="94"/>
        <v>1.3328527350225482E-2</v>
      </c>
      <c r="IN182" s="27">
        <f t="shared" si="93"/>
        <v>0.5145647576125767</v>
      </c>
      <c r="IO182" s="27">
        <f t="shared" si="93"/>
        <v>6.529327238834054E-2</v>
      </c>
      <c r="IP182" s="27">
        <f t="shared" si="93"/>
        <v>4.5894734171614228E-3</v>
      </c>
      <c r="IQ182" s="27">
        <f t="shared" si="93"/>
        <v>3.3094545155779073E-2</v>
      </c>
      <c r="IR182" s="27">
        <f t="shared" si="93"/>
        <v>4.7987984571645406E-3</v>
      </c>
      <c r="IS182" s="27">
        <f t="shared" si="93"/>
        <v>6.6183822628718874E-3</v>
      </c>
      <c r="IT182" s="27">
        <f t="shared" si="98"/>
        <v>1.5583376054438283E-2</v>
      </c>
      <c r="IU182" s="27">
        <f t="shared" si="98"/>
        <v>9.358860168514431E-2</v>
      </c>
      <c r="IV182" s="27">
        <f t="shared" si="98"/>
        <v>8.4545284795572079E-2</v>
      </c>
      <c r="IW182" s="27">
        <f t="shared" si="98"/>
        <v>1.7111022493241021E-2</v>
      </c>
    </row>
    <row r="183" spans="1:257">
      <c r="A183" s="21">
        <v>181</v>
      </c>
      <c r="B183" s="19" t="s">
        <v>173</v>
      </c>
      <c r="C183" s="19">
        <v>2</v>
      </c>
      <c r="D183" s="19">
        <v>1</v>
      </c>
      <c r="E183" s="19">
        <v>3</v>
      </c>
      <c r="G183" s="23">
        <v>41219</v>
      </c>
      <c r="H183" s="24">
        <v>0.21101851851851852</v>
      </c>
      <c r="J183" s="25">
        <v>19.166</v>
      </c>
      <c r="K183" s="25">
        <v>-33.276000000000003</v>
      </c>
      <c r="L183" s="25">
        <v>10.541</v>
      </c>
      <c r="M183" s="26"/>
      <c r="O183" s="26">
        <v>44.530362099999998</v>
      </c>
      <c r="P183" s="26">
        <v>7.4841510599999994</v>
      </c>
      <c r="Q183" s="26">
        <v>0.84592442999999995</v>
      </c>
      <c r="R183" s="26">
        <v>1.3154040000000001E-2</v>
      </c>
      <c r="S183" s="26">
        <v>0.24567536999999998</v>
      </c>
      <c r="T183" s="26">
        <v>31.637608</v>
      </c>
      <c r="U183" s="26">
        <v>0.86254164</v>
      </c>
      <c r="V183" s="26">
        <v>8.5118999100000003</v>
      </c>
      <c r="W183" s="26">
        <v>1.7056247999999998</v>
      </c>
      <c r="X183" s="26">
        <v>1.4895068500000002</v>
      </c>
      <c r="Y183" s="26">
        <v>3.3729079999999995E-2</v>
      </c>
      <c r="Z183" s="26">
        <v>0.78600000000000003</v>
      </c>
      <c r="AA183" s="26">
        <v>0.375</v>
      </c>
      <c r="AB183" s="26">
        <f t="shared" si="88"/>
        <v>98.521177280000003</v>
      </c>
      <c r="AC183" s="26">
        <f t="shared" si="89"/>
        <v>0.3309628284487115</v>
      </c>
      <c r="AD183" s="26">
        <f t="shared" si="75"/>
        <v>8.461542258526733E-2</v>
      </c>
      <c r="AE183" s="26">
        <f t="shared" si="76"/>
        <v>98.105599028966026</v>
      </c>
      <c r="AG183" s="25">
        <v>77.531999999999996</v>
      </c>
      <c r="AH183" s="25">
        <v>17.010000000000002</v>
      </c>
      <c r="AI183" s="25">
        <v>0.80859999999999999</v>
      </c>
      <c r="AJ183" s="25">
        <v>2.1399999999999999E-2</v>
      </c>
      <c r="AK183" s="25">
        <v>0.29060000000000002</v>
      </c>
      <c r="AL183" s="25">
        <v>42.204999999999998</v>
      </c>
      <c r="AM183" s="25">
        <v>2.5337999999999998</v>
      </c>
      <c r="AN183" s="25">
        <v>11.404</v>
      </c>
      <c r="AO183" s="25">
        <v>7.1360000000000001</v>
      </c>
      <c r="AP183" s="25">
        <v>9.3510000000000009</v>
      </c>
      <c r="AQ183" s="25">
        <v>0.23430000000000001</v>
      </c>
      <c r="AR183" s="25">
        <v>9.4903999999999993</v>
      </c>
      <c r="AS183" s="25">
        <v>19.2287</v>
      </c>
      <c r="AU183" s="26">
        <v>41.8123</v>
      </c>
      <c r="AV183" s="26">
        <v>6.2342000000000004</v>
      </c>
      <c r="AW183" s="26">
        <v>0.79849999999999999</v>
      </c>
      <c r="AX183" s="26">
        <v>1.2999999999999999E-2</v>
      </c>
      <c r="AY183" s="26">
        <v>0.23949999999999999</v>
      </c>
      <c r="AZ183" s="26">
        <v>29.758800000000001</v>
      </c>
      <c r="BA183" s="26">
        <v>0.83689999999999998</v>
      </c>
      <c r="BB183" s="26">
        <v>6.5332999999999997</v>
      </c>
      <c r="BC183" s="26">
        <v>1.7523</v>
      </c>
      <c r="BD183" s="26">
        <v>1.0912999999999999</v>
      </c>
      <c r="BE183" s="26">
        <v>3.5000000000000003E-2</v>
      </c>
      <c r="BF183" s="26">
        <v>0.85599999999999998</v>
      </c>
      <c r="BG183" s="26">
        <v>0.3846</v>
      </c>
      <c r="BI183" s="27">
        <f t="shared" si="92"/>
        <v>1.065006280448576</v>
      </c>
      <c r="BJ183" s="27">
        <f t="shared" si="92"/>
        <v>1.2004990311507489</v>
      </c>
      <c r="BK183" s="27">
        <f t="shared" si="92"/>
        <v>1.0593918973074514</v>
      </c>
      <c r="BL183" s="27">
        <f t="shared" si="91"/>
        <v>1.0118492307692308</v>
      </c>
      <c r="BM183" s="27">
        <f t="shared" si="91"/>
        <v>1.025784425887265</v>
      </c>
      <c r="BN183" s="27">
        <f t="shared" si="91"/>
        <v>1.0631345349946906</v>
      </c>
      <c r="BO183" s="27">
        <f t="shared" si="91"/>
        <v>1.030638833791373</v>
      </c>
      <c r="BP183" s="27">
        <f t="shared" si="91"/>
        <v>1.3028484701452561</v>
      </c>
      <c r="BQ183" s="27">
        <f t="shared" si="91"/>
        <v>0.97336346516007521</v>
      </c>
      <c r="BR183" s="27">
        <f t="shared" si="91"/>
        <v>1.364892192797581</v>
      </c>
      <c r="BS183" s="27">
        <f t="shared" si="91"/>
        <v>0.96368799999999977</v>
      </c>
      <c r="BT183" s="27">
        <f t="shared" si="91"/>
        <v>0.91822429906542058</v>
      </c>
      <c r="BU183" s="27">
        <f t="shared" si="90"/>
        <v>0.9750390015600624</v>
      </c>
      <c r="BW183" s="19">
        <v>434726.8</v>
      </c>
      <c r="BX183" s="19">
        <v>65729.5</v>
      </c>
      <c r="BY183" s="19">
        <v>15399.7</v>
      </c>
      <c r="BZ183" s="19">
        <v>46.6</v>
      </c>
      <c r="CA183" s="19">
        <v>443</v>
      </c>
      <c r="CB183" s="19">
        <v>53151.199999999997</v>
      </c>
      <c r="CC183" s="19">
        <v>1239.2</v>
      </c>
      <c r="CD183" s="19">
        <v>51162.6</v>
      </c>
      <c r="CE183" s="19">
        <v>40529.599999999999</v>
      </c>
      <c r="CF183" s="19">
        <v>4683.5</v>
      </c>
      <c r="CG183" s="19">
        <v>696.2</v>
      </c>
      <c r="CH183" s="19">
        <v>293.10000000000002</v>
      </c>
      <c r="CI183" s="19">
        <v>6782.1</v>
      </c>
      <c r="CK183" s="19">
        <f t="shared" si="72"/>
        <v>438208.28571428568</v>
      </c>
      <c r="CL183" s="19">
        <f t="shared" si="72"/>
        <v>67074.070588235292</v>
      </c>
      <c r="CM183" s="19">
        <f t="shared" si="72"/>
        <v>21750.595744680853</v>
      </c>
      <c r="CN183" s="19">
        <f t="shared" si="72"/>
        <v>361.35</v>
      </c>
      <c r="CO183" s="19">
        <f t="shared" si="72"/>
        <v>674.44468085106382</v>
      </c>
      <c r="CP183" s="19">
        <f t="shared" si="72"/>
        <v>53447.31578947368</v>
      </c>
      <c r="CQ183" s="19">
        <f t="shared" si="72"/>
        <v>1449.05</v>
      </c>
      <c r="CR183" s="19">
        <f t="shared" si="99"/>
        <v>51913.799999999996</v>
      </c>
      <c r="CS183" s="19">
        <f t="shared" si="99"/>
        <v>44432</v>
      </c>
      <c r="CT183" s="19">
        <f t="shared" si="99"/>
        <v>5044.8999999999996</v>
      </c>
      <c r="CU183" s="19">
        <f t="shared" si="99"/>
        <v>2376.2142857142858</v>
      </c>
      <c r="CV183" s="19">
        <f t="shared" si="99"/>
        <v>433.03333333333336</v>
      </c>
      <c r="CW183" s="19">
        <f t="shared" si="99"/>
        <v>7864.7000000000007</v>
      </c>
      <c r="CY183" s="19">
        <v>4163.8999999999996</v>
      </c>
      <c r="CZ183" s="19">
        <v>1578.9</v>
      </c>
      <c r="DA183" s="19">
        <v>6572.3</v>
      </c>
      <c r="DB183" s="19">
        <v>346.4</v>
      </c>
      <c r="DC183" s="19">
        <v>229.9</v>
      </c>
      <c r="DD183" s="19">
        <v>329.8</v>
      </c>
      <c r="DE183" s="19">
        <v>206.5</v>
      </c>
      <c r="DF183" s="19">
        <v>876.1</v>
      </c>
      <c r="DG183" s="19">
        <v>4113.8999999999996</v>
      </c>
      <c r="DH183" s="19">
        <v>443</v>
      </c>
      <c r="DI183" s="19">
        <v>1765.5</v>
      </c>
      <c r="DJ183" s="19">
        <v>156.6</v>
      </c>
      <c r="DK183" s="19">
        <v>1149.2</v>
      </c>
      <c r="DM183" s="19">
        <v>2571.6</v>
      </c>
      <c r="DN183" s="19">
        <v>1059.3</v>
      </c>
      <c r="DO183" s="19">
        <v>6099.3</v>
      </c>
      <c r="DP183" s="19">
        <v>283.10000000000002</v>
      </c>
      <c r="DQ183" s="19">
        <v>233.2</v>
      </c>
      <c r="DR183" s="19">
        <v>269.8</v>
      </c>
      <c r="DS183" s="19">
        <v>213.2</v>
      </c>
      <c r="DT183" s="19">
        <v>626.29999999999995</v>
      </c>
      <c r="DU183" s="19">
        <v>3690.9</v>
      </c>
      <c r="DV183" s="19">
        <v>279.8</v>
      </c>
      <c r="DW183" s="19">
        <v>1602.3</v>
      </c>
      <c r="DX183" s="19">
        <v>126.6</v>
      </c>
      <c r="DY183" s="19">
        <v>1016</v>
      </c>
      <c r="EA183" s="19">
        <f t="shared" si="73"/>
        <v>3481.485714285714</v>
      </c>
      <c r="EB183" s="19">
        <f t="shared" si="73"/>
        <v>1344.5705882352941</v>
      </c>
      <c r="EC183" s="19">
        <f t="shared" si="73"/>
        <v>6350.8957446808508</v>
      </c>
      <c r="ED183" s="19">
        <f t="shared" si="73"/>
        <v>314.75</v>
      </c>
      <c r="EE183" s="19">
        <f t="shared" si="73"/>
        <v>231.44468085106382</v>
      </c>
      <c r="EF183" s="19">
        <f t="shared" si="73"/>
        <v>296.11578947368423</v>
      </c>
      <c r="EG183" s="19">
        <f t="shared" si="73"/>
        <v>209.85</v>
      </c>
      <c r="EH183" s="19">
        <f t="shared" si="100"/>
        <v>751.2</v>
      </c>
      <c r="EI183" s="19">
        <f t="shared" si="100"/>
        <v>3902.3999999999996</v>
      </c>
      <c r="EJ183" s="19">
        <f t="shared" si="100"/>
        <v>361.4</v>
      </c>
      <c r="EK183" s="19">
        <f t="shared" si="100"/>
        <v>1680.0142857142857</v>
      </c>
      <c r="EL183" s="19">
        <f t="shared" si="100"/>
        <v>139.93333333333334</v>
      </c>
      <c r="EM183" s="19">
        <f t="shared" si="100"/>
        <v>1082.5999999999999</v>
      </c>
      <c r="EO183" s="26">
        <v>30.02</v>
      </c>
      <c r="EQ183" s="19">
        <v>10</v>
      </c>
      <c r="ER183" s="19">
        <v>30</v>
      </c>
      <c r="ES183" s="19">
        <v>20</v>
      </c>
      <c r="ET183" s="19">
        <v>50</v>
      </c>
      <c r="EU183" s="19">
        <v>30</v>
      </c>
      <c r="EV183" s="19">
        <v>30</v>
      </c>
      <c r="EW183" s="19">
        <v>30</v>
      </c>
      <c r="EX183" s="19">
        <v>30</v>
      </c>
      <c r="EY183" s="19">
        <v>20</v>
      </c>
      <c r="EZ183" s="19">
        <v>30</v>
      </c>
      <c r="FA183" s="19">
        <v>20</v>
      </c>
      <c r="FB183" s="19">
        <v>30</v>
      </c>
      <c r="FC183" s="19">
        <v>20</v>
      </c>
      <c r="FE183" s="25">
        <v>2.1</v>
      </c>
      <c r="FF183" s="25">
        <v>2.2999999999999998</v>
      </c>
      <c r="FG183" s="25">
        <v>2.2000000000000002</v>
      </c>
      <c r="FH183" s="25">
        <v>2.8</v>
      </c>
      <c r="FI183" s="25">
        <v>2.2000000000000002</v>
      </c>
      <c r="FJ183" s="25">
        <v>3.2</v>
      </c>
      <c r="FK183" s="25">
        <v>2.5</v>
      </c>
      <c r="FL183" s="25">
        <v>2.8</v>
      </c>
      <c r="FM183" s="25">
        <v>2.2000000000000002</v>
      </c>
      <c r="FN183" s="25">
        <v>2.8</v>
      </c>
      <c r="FO183" s="25">
        <v>2.2000000000000002</v>
      </c>
      <c r="FP183" s="25">
        <v>3.5</v>
      </c>
      <c r="FQ183" s="25">
        <v>2.2000000000000002</v>
      </c>
      <c r="FR183" s="25"/>
      <c r="FS183" s="25">
        <v>2.8</v>
      </c>
      <c r="FT183" s="25">
        <v>2.8</v>
      </c>
      <c r="FU183" s="25">
        <v>2.5</v>
      </c>
      <c r="FV183" s="25">
        <v>2.8</v>
      </c>
      <c r="FW183" s="25">
        <v>2.5</v>
      </c>
      <c r="FX183" s="25">
        <v>2.5</v>
      </c>
      <c r="FY183" s="25">
        <v>2.5</v>
      </c>
      <c r="FZ183" s="25">
        <v>2.8</v>
      </c>
      <c r="GA183" s="25">
        <v>2.2000000000000002</v>
      </c>
      <c r="GB183" s="25">
        <v>2.8</v>
      </c>
      <c r="GC183" s="25">
        <v>2</v>
      </c>
      <c r="GD183" s="25">
        <v>2.8</v>
      </c>
      <c r="GE183" s="25">
        <v>2.2000000000000002</v>
      </c>
      <c r="GG183" s="28">
        <v>560706</v>
      </c>
      <c r="GH183" s="28">
        <v>386426.8</v>
      </c>
      <c r="GI183" s="28">
        <v>1904278.9</v>
      </c>
      <c r="GJ183" s="28">
        <v>136666</v>
      </c>
      <c r="GK183" s="28">
        <v>151055.4</v>
      </c>
      <c r="GL183" s="28">
        <v>125939.4</v>
      </c>
      <c r="GM183" s="28">
        <v>48865.4</v>
      </c>
      <c r="GN183" s="28">
        <v>448639.5</v>
      </c>
      <c r="GO183" s="28">
        <v>568018.30000000005</v>
      </c>
      <c r="GP183" s="28">
        <v>50075.9</v>
      </c>
      <c r="GQ183" s="28">
        <v>296729</v>
      </c>
      <c r="GR183" s="28">
        <v>3095.5</v>
      </c>
      <c r="GS183" s="28">
        <v>35263.800000000003</v>
      </c>
      <c r="GU183" s="26">
        <v>25.21</v>
      </c>
      <c r="GV183" s="26">
        <v>19.399999999999999</v>
      </c>
      <c r="GW183" s="26">
        <v>59.19</v>
      </c>
      <c r="GX183" s="26">
        <v>41.39</v>
      </c>
      <c r="GY183" s="26">
        <v>56.02</v>
      </c>
      <c r="GZ183" s="26">
        <v>54.81</v>
      </c>
      <c r="HA183" s="26">
        <v>25.58</v>
      </c>
      <c r="HB183" s="26">
        <v>34.549999999999997</v>
      </c>
      <c r="HC183" s="26">
        <v>17.55</v>
      </c>
      <c r="HD183" s="26">
        <v>8.66</v>
      </c>
      <c r="HE183" s="26">
        <v>12.39</v>
      </c>
      <c r="HF183" s="26">
        <v>9.02</v>
      </c>
      <c r="HG183" s="26">
        <v>2</v>
      </c>
      <c r="HI183" s="27">
        <f t="shared" si="74"/>
        <v>2.1877768798123923E-2</v>
      </c>
      <c r="HJ183" s="27">
        <f t="shared" si="74"/>
        <v>9.8800328831458659E-3</v>
      </c>
      <c r="HK183" s="27">
        <f t="shared" si="74"/>
        <v>1.4368380954645861E-2</v>
      </c>
      <c r="HL183" s="27">
        <f t="shared" si="74"/>
        <v>1.882693072516908E-2</v>
      </c>
      <c r="HM183" s="27">
        <f t="shared" si="74"/>
        <v>2.5873598439399865E-2</v>
      </c>
      <c r="HN183" s="27">
        <f t="shared" si="74"/>
        <v>3.5594875002681839E-2</v>
      </c>
      <c r="HO183" s="27">
        <f t="shared" si="74"/>
        <v>3.4940599513588862E-2</v>
      </c>
      <c r="HP183" s="27">
        <f t="shared" si="101"/>
        <v>1.2293980558002049E-2</v>
      </c>
      <c r="HQ183" s="27">
        <f t="shared" si="101"/>
        <v>1.0286594885656374E-2</v>
      </c>
      <c r="HR183" s="27">
        <f t="shared" si="101"/>
        <v>2.006096561287676E-2</v>
      </c>
      <c r="HS183" s="27">
        <f t="shared" si="101"/>
        <v>9.0306739529711806E-3</v>
      </c>
      <c r="HT183" s="27">
        <f t="shared" si="101"/>
        <v>0.14149965518843477</v>
      </c>
      <c r="HU183" s="27">
        <f t="shared" si="101"/>
        <v>9.9626023452111384E-3</v>
      </c>
      <c r="HW183" s="27">
        <f t="shared" si="77"/>
        <v>4.6803110789826512E-2</v>
      </c>
      <c r="HX183" s="27">
        <f t="shared" si="78"/>
        <v>1.8668322132704113E-2</v>
      </c>
      <c r="HY183" s="27">
        <f t="shared" si="79"/>
        <v>2.3973643622826619E-2</v>
      </c>
      <c r="HZ183" s="27">
        <f t="shared" si="80"/>
        <v>2.7517441947907128E-2</v>
      </c>
      <c r="IA183" s="27">
        <f t="shared" si="81"/>
        <v>3.8062650664201142E-2</v>
      </c>
      <c r="IB183" s="27">
        <f t="shared" si="82"/>
        <v>4.5792806690950184E-2</v>
      </c>
      <c r="IC183" s="27">
        <f t="shared" si="83"/>
        <v>4.5115302091945933E-2</v>
      </c>
      <c r="ID183" s="27">
        <f t="shared" si="84"/>
        <v>2.0387107959334797E-2</v>
      </c>
      <c r="IE183" s="27">
        <f t="shared" si="85"/>
        <v>1.4393003564010399E-2</v>
      </c>
      <c r="IF183" s="27">
        <f t="shared" si="86"/>
        <v>2.7041579817189482E-2</v>
      </c>
      <c r="IG183" s="27">
        <f t="shared" si="87"/>
        <v>1.0878349843749083E-2</v>
      </c>
      <c r="IH183" s="27"/>
      <c r="II183" s="27"/>
      <c r="IK183" s="27">
        <f t="shared" si="94"/>
        <v>2.7902101402989001E-3</v>
      </c>
      <c r="IL183" s="27">
        <f t="shared" si="94"/>
        <v>4.1933481640615356E-3</v>
      </c>
      <c r="IM183" s="27">
        <f t="shared" si="94"/>
        <v>1.4048568813933337E-2</v>
      </c>
      <c r="IN183" s="27">
        <f t="shared" si="93"/>
        <v>0.45543793865150994</v>
      </c>
      <c r="IO183" s="27">
        <f t="shared" si="93"/>
        <v>7.1592558365619355E-2</v>
      </c>
      <c r="IP183" s="27">
        <f t="shared" si="93"/>
        <v>4.5960384277636537E-3</v>
      </c>
      <c r="IQ183" s="27">
        <f t="shared" si="93"/>
        <v>3.4634005972840463E-2</v>
      </c>
      <c r="IR183" s="27">
        <f t="shared" si="93"/>
        <v>4.7265305188073873E-3</v>
      </c>
      <c r="IS183" s="27">
        <f t="shared" si="93"/>
        <v>7.0006039155283799E-3</v>
      </c>
      <c r="IT183" s="27">
        <f t="shared" si="98"/>
        <v>1.6542973528931186E-2</v>
      </c>
      <c r="IU183" s="27">
        <f t="shared" si="98"/>
        <v>0.11806110648670659</v>
      </c>
      <c r="IV183" s="27">
        <f t="shared" si="98"/>
        <v>8.6056343409383743E-2</v>
      </c>
      <c r="IW183" s="27">
        <f t="shared" si="98"/>
        <v>1.7999542591547964E-2</v>
      </c>
    </row>
    <row r="184" spans="1:257">
      <c r="A184" s="21">
        <v>182</v>
      </c>
      <c r="B184" s="19" t="s">
        <v>173</v>
      </c>
      <c r="C184" s="19">
        <v>2</v>
      </c>
      <c r="D184" s="19">
        <v>1</v>
      </c>
      <c r="E184" s="19">
        <v>4</v>
      </c>
      <c r="G184" s="23">
        <v>41219</v>
      </c>
      <c r="H184" s="24">
        <v>0.21406250000000002</v>
      </c>
      <c r="J184" s="25">
        <v>19.16</v>
      </c>
      <c r="K184" s="25">
        <v>-33.281999999999996</v>
      </c>
      <c r="L184" s="25">
        <v>10.541</v>
      </c>
      <c r="M184" s="26"/>
      <c r="O184" s="26">
        <v>45.47595038</v>
      </c>
      <c r="P184" s="26">
        <v>6.82472952</v>
      </c>
      <c r="Q184" s="26">
        <v>0.76917389000000003</v>
      </c>
      <c r="R184" s="26">
        <v>1.7538720000000001E-2</v>
      </c>
      <c r="S184" s="26">
        <v>0.21625316999999997</v>
      </c>
      <c r="T184" s="26">
        <v>31.790701500000001</v>
      </c>
      <c r="U184" s="26">
        <v>0.8741627099999999</v>
      </c>
      <c r="V184" s="26">
        <v>8.9911399400000001</v>
      </c>
      <c r="W184" s="26">
        <v>1.4495711999999998</v>
      </c>
      <c r="X184" s="26">
        <v>1.4598515099999998</v>
      </c>
      <c r="Y184" s="26">
        <v>1.8069149999999999E-2</v>
      </c>
      <c r="Z184" s="26">
        <v>0.76400000000000001</v>
      </c>
      <c r="AA184" s="26">
        <v>0.33999999999999997</v>
      </c>
      <c r="AB184" s="26">
        <f t="shared" si="88"/>
        <v>98.991141689999978</v>
      </c>
      <c r="AC184" s="26">
        <f t="shared" si="89"/>
        <v>0.32169923783055415</v>
      </c>
      <c r="AD184" s="26">
        <f t="shared" si="75"/>
        <v>7.671798314397571E-2</v>
      </c>
      <c r="AE184" s="26">
        <f t="shared" si="76"/>
        <v>98.592724469025441</v>
      </c>
      <c r="AG184" s="25">
        <v>79.278999999999996</v>
      </c>
      <c r="AH184" s="25">
        <v>15.481</v>
      </c>
      <c r="AI184" s="25">
        <v>0.73719999999999997</v>
      </c>
      <c r="AJ184" s="25">
        <v>2.8799999999999999E-2</v>
      </c>
      <c r="AK184" s="25">
        <v>0.25640000000000002</v>
      </c>
      <c r="AL184" s="25">
        <v>42.418999999999997</v>
      </c>
      <c r="AM184" s="25">
        <v>2.5687000000000002</v>
      </c>
      <c r="AN184" s="25">
        <v>12.06</v>
      </c>
      <c r="AO184" s="25">
        <v>6.0620000000000003</v>
      </c>
      <c r="AP184" s="25">
        <v>9.1760000000000002</v>
      </c>
      <c r="AQ184" s="25">
        <v>0.1227</v>
      </c>
      <c r="AR184" s="25">
        <v>9.2703000000000007</v>
      </c>
      <c r="AS184" s="25">
        <v>17.3963</v>
      </c>
      <c r="AU184" s="26">
        <v>42.7545</v>
      </c>
      <c r="AV184" s="26">
        <v>5.6738</v>
      </c>
      <c r="AW184" s="26">
        <v>0.72799999999999998</v>
      </c>
      <c r="AX184" s="26">
        <v>1.7399999999999999E-2</v>
      </c>
      <c r="AY184" s="26">
        <v>0.21129999999999999</v>
      </c>
      <c r="AZ184" s="26">
        <v>29.909600000000001</v>
      </c>
      <c r="BA184" s="26">
        <v>0.84840000000000004</v>
      </c>
      <c r="BB184" s="26">
        <v>6.9092000000000002</v>
      </c>
      <c r="BC184" s="26">
        <v>1.4885999999999999</v>
      </c>
      <c r="BD184" s="26">
        <v>1.0708</v>
      </c>
      <c r="BE184" s="26">
        <v>1.83E-2</v>
      </c>
      <c r="BF184" s="26">
        <v>0.83620000000000005</v>
      </c>
      <c r="BG184" s="26">
        <v>0.34789999999999999</v>
      </c>
      <c r="BI184" s="27">
        <f t="shared" si="92"/>
        <v>1.0636529577003591</v>
      </c>
      <c r="BJ184" s="27">
        <f t="shared" si="92"/>
        <v>1.2028498572385351</v>
      </c>
      <c r="BK184" s="27">
        <f t="shared" si="92"/>
        <v>1.0565575412087913</v>
      </c>
      <c r="BL184" s="27">
        <f t="shared" si="91"/>
        <v>1.0079724137931036</v>
      </c>
      <c r="BM184" s="27">
        <f t="shared" si="91"/>
        <v>1.0234414103170846</v>
      </c>
      <c r="BN184" s="27">
        <f t="shared" si="91"/>
        <v>1.062892900607163</v>
      </c>
      <c r="BO184" s="27">
        <f t="shared" si="91"/>
        <v>1.0303662305516263</v>
      </c>
      <c r="BP184" s="27">
        <f t="shared" si="91"/>
        <v>1.3013286545475597</v>
      </c>
      <c r="BQ184" s="27">
        <f t="shared" si="91"/>
        <v>0.97378153970173309</v>
      </c>
      <c r="BR184" s="27">
        <f t="shared" si="91"/>
        <v>1.3633278950317518</v>
      </c>
      <c r="BS184" s="27">
        <f t="shared" si="91"/>
        <v>0.98738524590163923</v>
      </c>
      <c r="BT184" s="27">
        <f t="shared" si="91"/>
        <v>0.91365701985171011</v>
      </c>
      <c r="BU184" s="27">
        <f t="shared" si="90"/>
        <v>0.97729232538085653</v>
      </c>
      <c r="BW184" s="19">
        <v>444521.8</v>
      </c>
      <c r="BX184" s="19">
        <v>59823.4</v>
      </c>
      <c r="BY184" s="19">
        <v>14038.7</v>
      </c>
      <c r="BZ184" s="19">
        <v>56.7</v>
      </c>
      <c r="CA184" s="19">
        <v>389.9</v>
      </c>
      <c r="CB184" s="19">
        <v>53422.2</v>
      </c>
      <c r="CC184" s="19">
        <v>1256.3</v>
      </c>
      <c r="CD184" s="19">
        <v>54108.6</v>
      </c>
      <c r="CE184" s="19">
        <v>34431.9</v>
      </c>
      <c r="CF184" s="19">
        <v>4595.1000000000004</v>
      </c>
      <c r="CG184" s="19">
        <v>363.2</v>
      </c>
      <c r="CH184" s="19">
        <v>286.60000000000002</v>
      </c>
      <c r="CI184" s="19">
        <v>6134.6</v>
      </c>
      <c r="CK184" s="19">
        <f t="shared" si="72"/>
        <v>447915.88571428572</v>
      </c>
      <c r="CL184" s="19">
        <f t="shared" si="72"/>
        <v>61161.931372549021</v>
      </c>
      <c r="CM184" s="19">
        <f t="shared" si="72"/>
        <v>20568.885106382979</v>
      </c>
      <c r="CN184" s="19">
        <f t="shared" si="72"/>
        <v>346.59999999999997</v>
      </c>
      <c r="CO184" s="19">
        <f t="shared" si="72"/>
        <v>612.45744680851067</v>
      </c>
      <c r="CP184" s="19">
        <f t="shared" si="72"/>
        <v>53758.557894736841</v>
      </c>
      <c r="CQ184" s="19">
        <f t="shared" si="72"/>
        <v>1456.25</v>
      </c>
      <c r="CR184" s="19">
        <f t="shared" si="99"/>
        <v>54831.7</v>
      </c>
      <c r="CS184" s="19">
        <f t="shared" si="99"/>
        <v>38137.35</v>
      </c>
      <c r="CT184" s="19">
        <f t="shared" si="99"/>
        <v>4900</v>
      </c>
      <c r="CU184" s="19">
        <f t="shared" si="99"/>
        <v>2046.7285714285715</v>
      </c>
      <c r="CV184" s="19">
        <f t="shared" si="99"/>
        <v>399.53333333333336</v>
      </c>
      <c r="CW184" s="19">
        <f t="shared" si="99"/>
        <v>7202.55</v>
      </c>
      <c r="CY184" s="19">
        <v>4045.3</v>
      </c>
      <c r="CZ184" s="19">
        <v>1482.8</v>
      </c>
      <c r="DA184" s="19">
        <v>6711.1</v>
      </c>
      <c r="DB184" s="19">
        <v>293.2</v>
      </c>
      <c r="DC184" s="19">
        <v>236.6</v>
      </c>
      <c r="DD184" s="19">
        <v>353.2</v>
      </c>
      <c r="DE184" s="19">
        <v>223.3</v>
      </c>
      <c r="DF184" s="19">
        <v>839.7</v>
      </c>
      <c r="DG184" s="19">
        <v>3842.1</v>
      </c>
      <c r="DH184" s="19">
        <v>369.9</v>
      </c>
      <c r="DI184" s="19">
        <v>1812.7</v>
      </c>
      <c r="DJ184" s="19">
        <v>116.6</v>
      </c>
      <c r="DK184" s="19">
        <v>1149.5999999999999</v>
      </c>
      <c r="DM184" s="19">
        <v>2525.8000000000002</v>
      </c>
      <c r="DN184" s="19">
        <v>1162.9000000000001</v>
      </c>
      <c r="DO184" s="19">
        <v>6324.6</v>
      </c>
      <c r="DP184" s="19">
        <v>286.60000000000002</v>
      </c>
      <c r="DQ184" s="19">
        <v>206.6</v>
      </c>
      <c r="DR184" s="19">
        <v>323.2</v>
      </c>
      <c r="DS184" s="19">
        <v>176.6</v>
      </c>
      <c r="DT184" s="19">
        <v>606.5</v>
      </c>
      <c r="DU184" s="19">
        <v>3568.8</v>
      </c>
      <c r="DV184" s="19">
        <v>239.9</v>
      </c>
      <c r="DW184" s="19">
        <v>1566.1</v>
      </c>
      <c r="DX184" s="19">
        <v>110</v>
      </c>
      <c r="DY184" s="19">
        <v>986.3</v>
      </c>
      <c r="EA184" s="19">
        <f t="shared" si="73"/>
        <v>3394.0857142857144</v>
      </c>
      <c r="EB184" s="19">
        <f t="shared" si="73"/>
        <v>1338.5313725490196</v>
      </c>
      <c r="EC184" s="19">
        <f t="shared" si="73"/>
        <v>6530.185106382979</v>
      </c>
      <c r="ED184" s="19">
        <f t="shared" si="73"/>
        <v>289.89999999999998</v>
      </c>
      <c r="EE184" s="19">
        <f t="shared" si="73"/>
        <v>222.55744680851063</v>
      </c>
      <c r="EF184" s="19">
        <f t="shared" si="73"/>
        <v>336.35789473684207</v>
      </c>
      <c r="EG184" s="19">
        <f t="shared" si="73"/>
        <v>199.95</v>
      </c>
      <c r="EH184" s="19">
        <f t="shared" si="100"/>
        <v>723.1</v>
      </c>
      <c r="EI184" s="19">
        <f t="shared" si="100"/>
        <v>3705.45</v>
      </c>
      <c r="EJ184" s="19">
        <f t="shared" si="100"/>
        <v>304.89999999999998</v>
      </c>
      <c r="EK184" s="19">
        <f t="shared" si="100"/>
        <v>1683.5285714285715</v>
      </c>
      <c r="EL184" s="19">
        <f t="shared" si="100"/>
        <v>112.93333333333334</v>
      </c>
      <c r="EM184" s="19">
        <f t="shared" si="100"/>
        <v>1067.9499999999998</v>
      </c>
      <c r="EO184" s="26">
        <v>30.01</v>
      </c>
      <c r="EQ184" s="19">
        <v>10</v>
      </c>
      <c r="ER184" s="19">
        <v>30</v>
      </c>
      <c r="ES184" s="19">
        <v>20</v>
      </c>
      <c r="ET184" s="19">
        <v>50</v>
      </c>
      <c r="EU184" s="19">
        <v>30</v>
      </c>
      <c r="EV184" s="19">
        <v>30</v>
      </c>
      <c r="EW184" s="19">
        <v>30</v>
      </c>
      <c r="EX184" s="19">
        <v>30</v>
      </c>
      <c r="EY184" s="19">
        <v>20</v>
      </c>
      <c r="EZ184" s="19">
        <v>30</v>
      </c>
      <c r="FA184" s="19">
        <v>20</v>
      </c>
      <c r="FB184" s="19">
        <v>30</v>
      </c>
      <c r="FC184" s="19">
        <v>20</v>
      </c>
      <c r="FE184" s="25">
        <v>2.1</v>
      </c>
      <c r="FF184" s="25">
        <v>2.2999999999999998</v>
      </c>
      <c r="FG184" s="25">
        <v>2.2000000000000002</v>
      </c>
      <c r="FH184" s="25">
        <v>2.8</v>
      </c>
      <c r="FI184" s="25">
        <v>2.2000000000000002</v>
      </c>
      <c r="FJ184" s="25">
        <v>3.2</v>
      </c>
      <c r="FK184" s="25">
        <v>2.5</v>
      </c>
      <c r="FL184" s="25">
        <v>2.8</v>
      </c>
      <c r="FM184" s="25">
        <v>2.2000000000000002</v>
      </c>
      <c r="FN184" s="25">
        <v>2.8</v>
      </c>
      <c r="FO184" s="25">
        <v>2.2000000000000002</v>
      </c>
      <c r="FP184" s="25">
        <v>3.5</v>
      </c>
      <c r="FQ184" s="25">
        <v>2.2000000000000002</v>
      </c>
      <c r="FR184" s="25"/>
      <c r="FS184" s="25">
        <v>2.8</v>
      </c>
      <c r="FT184" s="25">
        <v>2.8</v>
      </c>
      <c r="FU184" s="25">
        <v>2.5</v>
      </c>
      <c r="FV184" s="25">
        <v>2.8</v>
      </c>
      <c r="FW184" s="25">
        <v>2.5</v>
      </c>
      <c r="FX184" s="25">
        <v>2.5</v>
      </c>
      <c r="FY184" s="25">
        <v>2.5</v>
      </c>
      <c r="FZ184" s="25">
        <v>2.8</v>
      </c>
      <c r="GA184" s="25">
        <v>2.2000000000000002</v>
      </c>
      <c r="GB184" s="25">
        <v>2.8</v>
      </c>
      <c r="GC184" s="25">
        <v>2</v>
      </c>
      <c r="GD184" s="25">
        <v>2.8</v>
      </c>
      <c r="GE184" s="25">
        <v>2.2000000000000002</v>
      </c>
      <c r="GG184" s="28">
        <v>560706</v>
      </c>
      <c r="GH184" s="28">
        <v>386426.8</v>
      </c>
      <c r="GI184" s="28">
        <v>1904278.9</v>
      </c>
      <c r="GJ184" s="28">
        <v>136666</v>
      </c>
      <c r="GK184" s="28">
        <v>151055.4</v>
      </c>
      <c r="GL184" s="28">
        <v>125939.4</v>
      </c>
      <c r="GM184" s="28">
        <v>48865.4</v>
      </c>
      <c r="GN184" s="28">
        <v>448639.5</v>
      </c>
      <c r="GO184" s="28">
        <v>568018.30000000005</v>
      </c>
      <c r="GP184" s="28">
        <v>50075.9</v>
      </c>
      <c r="GQ184" s="28">
        <v>296729</v>
      </c>
      <c r="GR184" s="28">
        <v>3095.5</v>
      </c>
      <c r="GS184" s="28">
        <v>35263.800000000003</v>
      </c>
      <c r="GU184" s="26">
        <v>25.21</v>
      </c>
      <c r="GV184" s="26">
        <v>19.399999999999999</v>
      </c>
      <c r="GW184" s="26">
        <v>59.19</v>
      </c>
      <c r="GX184" s="26">
        <v>41.39</v>
      </c>
      <c r="GY184" s="26">
        <v>56.02</v>
      </c>
      <c r="GZ184" s="26">
        <v>54.81</v>
      </c>
      <c r="HA184" s="26">
        <v>25.58</v>
      </c>
      <c r="HB184" s="26">
        <v>34.549999999999997</v>
      </c>
      <c r="HC184" s="26">
        <v>17.55</v>
      </c>
      <c r="HD184" s="26">
        <v>8.66</v>
      </c>
      <c r="HE184" s="26">
        <v>12.39</v>
      </c>
      <c r="HF184" s="26">
        <v>9.02</v>
      </c>
      <c r="HG184" s="26">
        <v>2</v>
      </c>
      <c r="HI184" s="27">
        <f t="shared" si="74"/>
        <v>2.1577555983452082E-2</v>
      </c>
      <c r="HJ184" s="27">
        <f t="shared" si="74"/>
        <v>9.8787687023921128E-3</v>
      </c>
      <c r="HK184" s="27">
        <f t="shared" si="74"/>
        <v>1.453322314623154E-2</v>
      </c>
      <c r="HL184" s="27">
        <f t="shared" si="74"/>
        <v>1.80022152318461E-2</v>
      </c>
      <c r="HM184" s="27">
        <f t="shared" si="74"/>
        <v>2.5318240868708677E-2</v>
      </c>
      <c r="HN184" s="27">
        <f t="shared" si="74"/>
        <v>3.7934217391410535E-2</v>
      </c>
      <c r="HO184" s="27">
        <f t="shared" si="74"/>
        <v>3.4103113489190887E-2</v>
      </c>
      <c r="HP184" s="27">
        <f t="shared" si="101"/>
        <v>1.2049786299013373E-2</v>
      </c>
      <c r="HQ184" s="27">
        <f t="shared" si="101"/>
        <v>1.0029633559643619E-2</v>
      </c>
      <c r="HR184" s="27">
        <f t="shared" si="101"/>
        <v>1.840817731948316E-2</v>
      </c>
      <c r="HS184" s="27">
        <f t="shared" si="101"/>
        <v>9.2639552708236664E-3</v>
      </c>
      <c r="HT184" s="27">
        <f t="shared" si="101"/>
        <v>0.12650643738329129</v>
      </c>
      <c r="HU184" s="27">
        <f t="shared" si="101"/>
        <v>9.9194842291182861E-3</v>
      </c>
      <c r="HW184" s="27">
        <f t="shared" si="77"/>
        <v>4.6160865515399038E-2</v>
      </c>
      <c r="HX184" s="27">
        <f t="shared" si="78"/>
        <v>1.8665933463169897E-2</v>
      </c>
      <c r="HY184" s="27">
        <f t="shared" si="79"/>
        <v>2.4248682819487326E-2</v>
      </c>
      <c r="HZ184" s="27">
        <f t="shared" si="80"/>
        <v>2.6312037782866261E-2</v>
      </c>
      <c r="IA184" s="27">
        <f t="shared" si="81"/>
        <v>3.7245664141957339E-2</v>
      </c>
      <c r="IB184" s="27">
        <f t="shared" si="82"/>
        <v>4.8802370674049654E-2</v>
      </c>
      <c r="IC184" s="27">
        <f t="shared" si="83"/>
        <v>4.4033940137243273E-2</v>
      </c>
      <c r="ID184" s="27">
        <f t="shared" si="84"/>
        <v>1.9982160619653879E-2</v>
      </c>
      <c r="IE184" s="27">
        <f t="shared" si="85"/>
        <v>1.4033463276653352E-2</v>
      </c>
      <c r="IF184" s="27">
        <f t="shared" si="86"/>
        <v>2.4813670781343711E-2</v>
      </c>
      <c r="IG184" s="27">
        <f t="shared" si="87"/>
        <v>1.1159360519234187E-2</v>
      </c>
      <c r="IH184" s="27"/>
      <c r="II184" s="27"/>
      <c r="IK184" s="27">
        <f t="shared" si="94"/>
        <v>2.7587440060537218E-3</v>
      </c>
      <c r="IL184" s="27">
        <f t="shared" si="94"/>
        <v>4.4043000596648754E-3</v>
      </c>
      <c r="IM184" s="27">
        <f t="shared" si="94"/>
        <v>1.5135692853624856E-2</v>
      </c>
      <c r="IN184" s="27">
        <f t="shared" si="93"/>
        <v>0.36324374555999539</v>
      </c>
      <c r="IO184" s="27">
        <f t="shared" si="93"/>
        <v>7.8108851243480007E-2</v>
      </c>
      <c r="IP184" s="27">
        <f t="shared" si="93"/>
        <v>4.5884164760564474E-3</v>
      </c>
      <c r="IQ184" s="27">
        <f t="shared" si="93"/>
        <v>3.4140462901905859E-2</v>
      </c>
      <c r="IR184" s="27">
        <f t="shared" si="93"/>
        <v>4.5909321251187555E-3</v>
      </c>
      <c r="IS184" s="27">
        <f t="shared" si="93"/>
        <v>7.6683404406661191E-3</v>
      </c>
      <c r="IT184" s="27">
        <f t="shared" si="98"/>
        <v>1.6546936597841771E-2</v>
      </c>
      <c r="IU184" s="27">
        <f t="shared" si="98"/>
        <v>0.2170578764923935</v>
      </c>
      <c r="IV184" s="27">
        <f t="shared" si="98"/>
        <v>8.3245928157669014E-2</v>
      </c>
      <c r="IW184" s="27">
        <f t="shared" si="98"/>
        <v>1.9135139697263714E-2</v>
      </c>
    </row>
    <row r="185" spans="1:257">
      <c r="A185" s="21">
        <v>183</v>
      </c>
      <c r="B185" s="19" t="s">
        <v>173</v>
      </c>
      <c r="C185" s="19">
        <v>3</v>
      </c>
      <c r="D185" s="19">
        <v>1</v>
      </c>
      <c r="E185" s="19">
        <v>1</v>
      </c>
      <c r="G185" s="23">
        <v>41219</v>
      </c>
      <c r="H185" s="24">
        <v>0.21708333333333332</v>
      </c>
      <c r="J185" s="25">
        <v>19.14</v>
      </c>
      <c r="K185" s="25">
        <v>-33.229999999999997</v>
      </c>
      <c r="L185" s="25">
        <v>10.542</v>
      </c>
      <c r="M185" s="26"/>
      <c r="O185" s="26">
        <v>44.22871516</v>
      </c>
      <c r="P185" s="26">
        <v>7.6334184</v>
      </c>
      <c r="Q185" s="26">
        <v>0.92434345999999989</v>
      </c>
      <c r="R185" s="26">
        <v>3.215432E-2</v>
      </c>
      <c r="S185" s="26">
        <v>0.24126203999999998</v>
      </c>
      <c r="T185" s="26">
        <v>31.689068000000002</v>
      </c>
      <c r="U185" s="26">
        <v>0.87028901999999997</v>
      </c>
      <c r="V185" s="26">
        <v>8.2648176800000002</v>
      </c>
      <c r="W185" s="26">
        <v>1.9434887999999997</v>
      </c>
      <c r="X185" s="26">
        <v>1.617564</v>
      </c>
      <c r="Y185" s="26">
        <v>8.0708870000000002E-2</v>
      </c>
      <c r="Z185" s="26">
        <v>0.63200000000000001</v>
      </c>
      <c r="AA185" s="26">
        <v>0.374</v>
      </c>
      <c r="AB185" s="26">
        <f t="shared" si="88"/>
        <v>98.531829750000014</v>
      </c>
      <c r="AC185" s="26">
        <f t="shared" si="89"/>
        <v>0.26611769412161024</v>
      </c>
      <c r="AD185" s="26">
        <f t="shared" si="75"/>
        <v>8.4389781458373281E-2</v>
      </c>
      <c r="AE185" s="26">
        <f t="shared" si="76"/>
        <v>98.18132227442004</v>
      </c>
      <c r="AG185" s="25">
        <v>77.006</v>
      </c>
      <c r="AH185" s="25">
        <v>17.356999999999999</v>
      </c>
      <c r="AI185" s="25">
        <v>0.88370000000000004</v>
      </c>
      <c r="AJ185" s="25">
        <v>5.33E-2</v>
      </c>
      <c r="AK185" s="25">
        <v>0.2853</v>
      </c>
      <c r="AL185" s="25">
        <v>42.283000000000001</v>
      </c>
      <c r="AM185" s="25">
        <v>2.5588000000000002</v>
      </c>
      <c r="AN185" s="25">
        <v>11.058999999999999</v>
      </c>
      <c r="AO185" s="25">
        <v>8.1329999999999991</v>
      </c>
      <c r="AP185" s="25">
        <v>10.153</v>
      </c>
      <c r="AQ185" s="25">
        <v>0.56079999999999997</v>
      </c>
      <c r="AR185" s="25">
        <v>7.6090999999999998</v>
      </c>
      <c r="AS185" s="25">
        <v>19.214500000000001</v>
      </c>
      <c r="AU185" s="26">
        <v>41.528599999999997</v>
      </c>
      <c r="AV185" s="26">
        <v>6.3613</v>
      </c>
      <c r="AW185" s="26">
        <v>0.87270000000000003</v>
      </c>
      <c r="AX185" s="26">
        <v>3.2199999999999999E-2</v>
      </c>
      <c r="AY185" s="26">
        <v>0.2351</v>
      </c>
      <c r="AZ185" s="26">
        <v>29.813700000000001</v>
      </c>
      <c r="BA185" s="26">
        <v>0.84519999999999995</v>
      </c>
      <c r="BB185" s="26">
        <v>6.3357000000000001</v>
      </c>
      <c r="BC185" s="26">
        <v>1.9971000000000001</v>
      </c>
      <c r="BD185" s="26">
        <v>1.1849000000000001</v>
      </c>
      <c r="BE185" s="26">
        <v>8.3699999999999997E-2</v>
      </c>
      <c r="BF185" s="26">
        <v>0.68630000000000002</v>
      </c>
      <c r="BG185" s="26">
        <v>0.38429999999999997</v>
      </c>
      <c r="BI185" s="27">
        <f t="shared" si="92"/>
        <v>1.0650182081746074</v>
      </c>
      <c r="BJ185" s="27">
        <f t="shared" si="92"/>
        <v>1.1999777403989751</v>
      </c>
      <c r="BK185" s="27">
        <f t="shared" si="92"/>
        <v>1.0591766471868911</v>
      </c>
      <c r="BL185" s="27">
        <f t="shared" si="91"/>
        <v>0.99858136645962736</v>
      </c>
      <c r="BM185" s="27">
        <f t="shared" si="91"/>
        <v>1.0262102934921309</v>
      </c>
      <c r="BN185" s="27">
        <f t="shared" si="91"/>
        <v>1.0629028936361471</v>
      </c>
      <c r="BO185" s="27">
        <f t="shared" si="91"/>
        <v>1.0296841221012778</v>
      </c>
      <c r="BP185" s="27">
        <f t="shared" si="91"/>
        <v>1.3044837476521931</v>
      </c>
      <c r="BQ185" s="27">
        <f t="shared" si="91"/>
        <v>0.97315547543938685</v>
      </c>
      <c r="BR185" s="27">
        <f t="shared" si="91"/>
        <v>1.3651481137648747</v>
      </c>
      <c r="BS185" s="27">
        <f t="shared" si="91"/>
        <v>0.9642636798088412</v>
      </c>
      <c r="BT185" s="27">
        <f t="shared" si="91"/>
        <v>0.92088008159696921</v>
      </c>
      <c r="BU185" s="27">
        <f t="shared" si="90"/>
        <v>0.97319802237835029</v>
      </c>
      <c r="BW185" s="19">
        <v>431778.8</v>
      </c>
      <c r="BX185" s="19">
        <v>67072</v>
      </c>
      <c r="BY185" s="19">
        <v>16828.8</v>
      </c>
      <c r="BZ185" s="19">
        <v>89.9</v>
      </c>
      <c r="CA185" s="19">
        <v>433</v>
      </c>
      <c r="CB185" s="19">
        <v>53251.199999999997</v>
      </c>
      <c r="CC185" s="19">
        <v>1249.2</v>
      </c>
      <c r="CD185" s="19">
        <v>49613.599999999999</v>
      </c>
      <c r="CE185" s="19">
        <v>46199.199999999997</v>
      </c>
      <c r="CF185" s="19">
        <v>5083.3</v>
      </c>
      <c r="CG185" s="19">
        <v>1665.6</v>
      </c>
      <c r="CH185" s="19">
        <v>236.5</v>
      </c>
      <c r="CI185" s="19">
        <v>6775.5</v>
      </c>
      <c r="CK185" s="19">
        <f t="shared" si="72"/>
        <v>434908.1714285714</v>
      </c>
      <c r="CL185" s="19">
        <f t="shared" si="72"/>
        <v>68335.158823529418</v>
      </c>
      <c r="CM185" s="19">
        <f t="shared" si="72"/>
        <v>23204.378723404254</v>
      </c>
      <c r="CN185" s="19">
        <f t="shared" si="72"/>
        <v>391.4</v>
      </c>
      <c r="CO185" s="19">
        <f t="shared" si="72"/>
        <v>658.32553191489365</v>
      </c>
      <c r="CP185" s="19">
        <f t="shared" si="72"/>
        <v>53625.528070175438</v>
      </c>
      <c r="CQ185" s="19">
        <f t="shared" si="72"/>
        <v>1474.05</v>
      </c>
      <c r="CR185" s="19">
        <f t="shared" si="99"/>
        <v>50339.799999999996</v>
      </c>
      <c r="CS185" s="19">
        <f t="shared" si="99"/>
        <v>49956.649999999994</v>
      </c>
      <c r="CT185" s="19">
        <f t="shared" si="99"/>
        <v>5426.4000000000005</v>
      </c>
      <c r="CU185" s="19">
        <f t="shared" si="99"/>
        <v>3286.2476190476191</v>
      </c>
      <c r="CV185" s="19">
        <f t="shared" si="99"/>
        <v>394.56666666666666</v>
      </c>
      <c r="CW185" s="19">
        <f t="shared" si="99"/>
        <v>7843.1</v>
      </c>
      <c r="CY185" s="19">
        <v>3617.6</v>
      </c>
      <c r="CZ185" s="19">
        <v>1422.4</v>
      </c>
      <c r="DA185" s="19">
        <v>6642.2</v>
      </c>
      <c r="DB185" s="19">
        <v>286.5</v>
      </c>
      <c r="DC185" s="19">
        <v>256.5</v>
      </c>
      <c r="DD185" s="19">
        <v>363.1</v>
      </c>
      <c r="DE185" s="19">
        <v>233.2</v>
      </c>
      <c r="DF185" s="19">
        <v>856.1</v>
      </c>
      <c r="DG185" s="19">
        <v>3987.3</v>
      </c>
      <c r="DH185" s="19">
        <v>356.4</v>
      </c>
      <c r="DI185" s="19">
        <v>1692.2</v>
      </c>
      <c r="DJ185" s="19">
        <v>159.9</v>
      </c>
      <c r="DK185" s="19">
        <v>1062.5999999999999</v>
      </c>
      <c r="DM185" s="19">
        <v>2478.4</v>
      </c>
      <c r="DN185" s="19">
        <v>1069.3</v>
      </c>
      <c r="DO185" s="19">
        <v>6072.6</v>
      </c>
      <c r="DP185" s="19">
        <v>316.5</v>
      </c>
      <c r="DQ185" s="19">
        <v>189.9</v>
      </c>
      <c r="DR185" s="19">
        <v>383.1</v>
      </c>
      <c r="DS185" s="19">
        <v>216.5</v>
      </c>
      <c r="DT185" s="19">
        <v>596.29999999999995</v>
      </c>
      <c r="DU185" s="19">
        <v>3527.6</v>
      </c>
      <c r="DV185" s="19">
        <v>329.8</v>
      </c>
      <c r="DW185" s="19">
        <v>1555.6</v>
      </c>
      <c r="DX185" s="19">
        <v>156.6</v>
      </c>
      <c r="DY185" s="19">
        <v>1072.5999999999999</v>
      </c>
      <c r="EA185" s="19">
        <f t="shared" si="73"/>
        <v>3129.3714285714286</v>
      </c>
      <c r="EB185" s="19">
        <f t="shared" si="73"/>
        <v>1263.1588235294118</v>
      </c>
      <c r="EC185" s="19">
        <f t="shared" si="73"/>
        <v>6375.5787234042555</v>
      </c>
      <c r="ED185" s="19">
        <f t="shared" si="73"/>
        <v>301.5</v>
      </c>
      <c r="EE185" s="19">
        <f t="shared" si="73"/>
        <v>225.32553191489362</v>
      </c>
      <c r="EF185" s="19">
        <f t="shared" si="73"/>
        <v>374.3280701754386</v>
      </c>
      <c r="EG185" s="19">
        <f t="shared" si="73"/>
        <v>224.85</v>
      </c>
      <c r="EH185" s="19">
        <f t="shared" si="100"/>
        <v>726.2</v>
      </c>
      <c r="EI185" s="19">
        <f t="shared" si="100"/>
        <v>3757.45</v>
      </c>
      <c r="EJ185" s="19">
        <f t="shared" si="100"/>
        <v>343.1</v>
      </c>
      <c r="EK185" s="19">
        <f t="shared" si="100"/>
        <v>1620.6476190476189</v>
      </c>
      <c r="EL185" s="19">
        <f t="shared" si="100"/>
        <v>158.06666666666666</v>
      </c>
      <c r="EM185" s="19">
        <f t="shared" si="100"/>
        <v>1067.5999999999999</v>
      </c>
      <c r="EO185" s="26">
        <v>30.02</v>
      </c>
      <c r="EQ185" s="19">
        <v>10</v>
      </c>
      <c r="ER185" s="19">
        <v>30</v>
      </c>
      <c r="ES185" s="19">
        <v>20</v>
      </c>
      <c r="ET185" s="19">
        <v>50</v>
      </c>
      <c r="EU185" s="19">
        <v>30</v>
      </c>
      <c r="EV185" s="19">
        <v>30</v>
      </c>
      <c r="EW185" s="19">
        <v>30</v>
      </c>
      <c r="EX185" s="19">
        <v>30</v>
      </c>
      <c r="EY185" s="19">
        <v>20</v>
      </c>
      <c r="EZ185" s="19">
        <v>30</v>
      </c>
      <c r="FA185" s="19">
        <v>20</v>
      </c>
      <c r="FB185" s="19">
        <v>30</v>
      </c>
      <c r="FC185" s="19">
        <v>20</v>
      </c>
      <c r="FE185" s="25">
        <v>2.1</v>
      </c>
      <c r="FF185" s="25">
        <v>2.2999999999999998</v>
      </c>
      <c r="FG185" s="25">
        <v>2.2000000000000002</v>
      </c>
      <c r="FH185" s="25">
        <v>2.8</v>
      </c>
      <c r="FI185" s="25">
        <v>2.2000000000000002</v>
      </c>
      <c r="FJ185" s="25">
        <v>3.2</v>
      </c>
      <c r="FK185" s="25">
        <v>2.5</v>
      </c>
      <c r="FL185" s="25">
        <v>2.8</v>
      </c>
      <c r="FM185" s="25">
        <v>2.2000000000000002</v>
      </c>
      <c r="FN185" s="25">
        <v>2.8</v>
      </c>
      <c r="FO185" s="25">
        <v>2.2000000000000002</v>
      </c>
      <c r="FP185" s="25">
        <v>3.5</v>
      </c>
      <c r="FQ185" s="25">
        <v>2.2000000000000002</v>
      </c>
      <c r="FR185" s="25"/>
      <c r="FS185" s="25">
        <v>2.8</v>
      </c>
      <c r="FT185" s="25">
        <v>2.8</v>
      </c>
      <c r="FU185" s="25">
        <v>2.5</v>
      </c>
      <c r="FV185" s="25">
        <v>2.8</v>
      </c>
      <c r="FW185" s="25">
        <v>2.5</v>
      </c>
      <c r="FX185" s="25">
        <v>2.5</v>
      </c>
      <c r="FY185" s="25">
        <v>2.5</v>
      </c>
      <c r="FZ185" s="25">
        <v>2.8</v>
      </c>
      <c r="GA185" s="25">
        <v>2.2000000000000002</v>
      </c>
      <c r="GB185" s="25">
        <v>2.8</v>
      </c>
      <c r="GC185" s="25">
        <v>2</v>
      </c>
      <c r="GD185" s="25">
        <v>2.8</v>
      </c>
      <c r="GE185" s="25">
        <v>2.2000000000000002</v>
      </c>
      <c r="GG185" s="28">
        <v>560706</v>
      </c>
      <c r="GH185" s="28">
        <v>386426.8</v>
      </c>
      <c r="GI185" s="28">
        <v>1904278.9</v>
      </c>
      <c r="GJ185" s="28">
        <v>136666</v>
      </c>
      <c r="GK185" s="28">
        <v>151055.4</v>
      </c>
      <c r="GL185" s="28">
        <v>125939.4</v>
      </c>
      <c r="GM185" s="28">
        <v>48865.4</v>
      </c>
      <c r="GN185" s="28">
        <v>448639.5</v>
      </c>
      <c r="GO185" s="28">
        <v>568018.30000000005</v>
      </c>
      <c r="GP185" s="28">
        <v>50075.9</v>
      </c>
      <c r="GQ185" s="28">
        <v>296729</v>
      </c>
      <c r="GR185" s="28">
        <v>3095.5</v>
      </c>
      <c r="GS185" s="28">
        <v>35263.800000000003</v>
      </c>
      <c r="GU185" s="26">
        <v>25.21</v>
      </c>
      <c r="GV185" s="26">
        <v>19.399999999999999</v>
      </c>
      <c r="GW185" s="26">
        <v>59.19</v>
      </c>
      <c r="GX185" s="26">
        <v>41.39</v>
      </c>
      <c r="GY185" s="26">
        <v>56.02</v>
      </c>
      <c r="GZ185" s="26">
        <v>54.81</v>
      </c>
      <c r="HA185" s="26">
        <v>25.58</v>
      </c>
      <c r="HB185" s="26">
        <v>34.549999999999997</v>
      </c>
      <c r="HC185" s="26">
        <v>17.55</v>
      </c>
      <c r="HD185" s="26">
        <v>8.66</v>
      </c>
      <c r="HE185" s="26">
        <v>12.39</v>
      </c>
      <c r="HF185" s="26">
        <v>9.02</v>
      </c>
      <c r="HG185" s="26">
        <v>2</v>
      </c>
      <c r="HI185" s="27">
        <f t="shared" si="74"/>
        <v>2.0742167651930998E-2</v>
      </c>
      <c r="HJ185" s="27">
        <f t="shared" si="74"/>
        <v>9.572093730444443E-3</v>
      </c>
      <c r="HK185" s="27">
        <f t="shared" si="74"/>
        <v>1.439335041122545E-2</v>
      </c>
      <c r="HL185" s="27">
        <f t="shared" si="74"/>
        <v>1.818477640415268E-2</v>
      </c>
      <c r="HM185" s="27">
        <f t="shared" si="74"/>
        <v>2.5539871010533205E-2</v>
      </c>
      <c r="HN185" s="27">
        <f t="shared" si="74"/>
        <v>4.0011814843288092E-2</v>
      </c>
      <c r="HO185" s="27">
        <f t="shared" si="74"/>
        <v>3.6134314908176063E-2</v>
      </c>
      <c r="HP185" s="27">
        <f t="shared" si="101"/>
        <v>1.2102849141447557E-2</v>
      </c>
      <c r="HQ185" s="27">
        <f t="shared" si="101"/>
        <v>1.0091588646269838E-2</v>
      </c>
      <c r="HR185" s="27">
        <f t="shared" si="101"/>
        <v>1.9550125162487154E-2</v>
      </c>
      <c r="HS185" s="27">
        <f t="shared" si="101"/>
        <v>8.8749789315238133E-3</v>
      </c>
      <c r="HT185" s="27">
        <f t="shared" si="101"/>
        <v>0.1508235772729527</v>
      </c>
      <c r="HU185" s="27">
        <f t="shared" si="101"/>
        <v>9.8746633169546141E-3</v>
      </c>
      <c r="HW185" s="27">
        <f t="shared" si="77"/>
        <v>4.437371925777598E-2</v>
      </c>
      <c r="HX185" s="27">
        <f t="shared" si="78"/>
        <v>1.8086471103674773E-2</v>
      </c>
      <c r="HY185" s="27">
        <f t="shared" si="79"/>
        <v>2.4015305161129666E-2</v>
      </c>
      <c r="HZ185" s="27">
        <f t="shared" si="80"/>
        <v>2.6578869192309559E-2</v>
      </c>
      <c r="IA185" s="27">
        <f t="shared" si="81"/>
        <v>3.7571704243595398E-2</v>
      </c>
      <c r="IB185" s="27">
        <f t="shared" si="82"/>
        <v>5.1475199795890131E-2</v>
      </c>
      <c r="IC185" s="27">
        <f t="shared" si="83"/>
        <v>4.6656627409436928E-2</v>
      </c>
      <c r="ID185" s="27">
        <f t="shared" si="84"/>
        <v>2.0070154731262484E-2</v>
      </c>
      <c r="IE185" s="27">
        <f t="shared" si="85"/>
        <v>1.4120150833860758E-2</v>
      </c>
      <c r="IF185" s="27">
        <f t="shared" si="86"/>
        <v>2.6352982215277806E-2</v>
      </c>
      <c r="IG185" s="27">
        <f t="shared" si="87"/>
        <v>1.0690799620913585E-2</v>
      </c>
      <c r="IH185" s="27"/>
      <c r="II185" s="27"/>
      <c r="IK185" s="27">
        <f t="shared" si="94"/>
        <v>2.7976218298657726E-3</v>
      </c>
      <c r="IL185" s="27">
        <f t="shared" si="94"/>
        <v>4.1446908561149388E-3</v>
      </c>
      <c r="IM185" s="27">
        <f t="shared" si="94"/>
        <v>1.3189407351150336E-2</v>
      </c>
      <c r="IN185" s="27">
        <f t="shared" si="93"/>
        <v>0.23899303410332567</v>
      </c>
      <c r="IO185" s="27">
        <f t="shared" si="93"/>
        <v>7.2341337599408015E-2</v>
      </c>
      <c r="IP185" s="27">
        <f t="shared" si="93"/>
        <v>4.5983384271258724E-3</v>
      </c>
      <c r="IQ185" s="27">
        <f t="shared" si="93"/>
        <v>3.476850054147685E-2</v>
      </c>
      <c r="IR185" s="27">
        <f t="shared" si="93"/>
        <v>4.7995354991209179E-3</v>
      </c>
      <c r="IS185" s="27">
        <f t="shared" si="93"/>
        <v>6.4742483481729039E-3</v>
      </c>
      <c r="IT185" s="27">
        <f t="shared" si="98"/>
        <v>1.5745533360437259E-2</v>
      </c>
      <c r="IU185" s="27">
        <f t="shared" si="98"/>
        <v>5.4276563042577303E-2</v>
      </c>
      <c r="IV185" s="27">
        <f t="shared" si="98"/>
        <v>0.10474213499424119</v>
      </c>
      <c r="IW185" s="27">
        <f t="shared" si="98"/>
        <v>1.7980187643544331E-2</v>
      </c>
    </row>
    <row r="186" spans="1:257">
      <c r="A186" s="21">
        <v>184</v>
      </c>
      <c r="B186" s="19" t="s">
        <v>173</v>
      </c>
      <c r="C186" s="19">
        <v>3</v>
      </c>
      <c r="D186" s="19">
        <v>1</v>
      </c>
      <c r="E186" s="19">
        <v>2</v>
      </c>
      <c r="G186" s="23">
        <v>41219</v>
      </c>
      <c r="H186" s="24">
        <v>0.22012731481481482</v>
      </c>
      <c r="J186" s="25">
        <v>19.135999999999999</v>
      </c>
      <c r="K186" s="25">
        <v>-33.220999999999997</v>
      </c>
      <c r="L186" s="25">
        <v>10.541</v>
      </c>
      <c r="M186" s="26"/>
      <c r="O186" s="26">
        <v>44.27791998</v>
      </c>
      <c r="P186" s="26">
        <v>7.3934569799999998</v>
      </c>
      <c r="Q186" s="26">
        <v>0.89764761999999998</v>
      </c>
      <c r="R186" s="26">
        <v>1.1692480000000002E-2</v>
      </c>
      <c r="S186" s="26">
        <v>0.23537759999999999</v>
      </c>
      <c r="T186" s="26">
        <v>32.189516500000003</v>
      </c>
      <c r="U186" s="26">
        <v>0.84833810999999992</v>
      </c>
      <c r="V186" s="26">
        <v>8.3709469599999995</v>
      </c>
      <c r="W186" s="26">
        <v>1.8189599999999997</v>
      </c>
      <c r="X186" s="26">
        <v>1.55286144</v>
      </c>
      <c r="Y186" s="26">
        <v>6.2639719999999996E-2</v>
      </c>
      <c r="Z186" s="26">
        <v>0.83</v>
      </c>
      <c r="AA186" s="26">
        <v>0.377</v>
      </c>
      <c r="AB186" s="26">
        <f t="shared" si="88"/>
        <v>98.866357390000005</v>
      </c>
      <c r="AC186" s="26">
        <f t="shared" si="89"/>
        <v>0.34949000968502608</v>
      </c>
      <c r="AD186" s="26">
        <f t="shared" si="75"/>
        <v>8.5066704839055429E-2</v>
      </c>
      <c r="AE186" s="26">
        <f t="shared" si="76"/>
        <v>98.431800675475927</v>
      </c>
      <c r="AG186" s="25">
        <v>77.087000000000003</v>
      </c>
      <c r="AH186" s="25">
        <v>16.785</v>
      </c>
      <c r="AI186" s="25">
        <v>0.86040000000000005</v>
      </c>
      <c r="AJ186" s="25">
        <v>1.9E-2</v>
      </c>
      <c r="AK186" s="25">
        <v>0.27860000000000001</v>
      </c>
      <c r="AL186" s="25">
        <v>42.988</v>
      </c>
      <c r="AM186" s="25">
        <v>2.4927999999999999</v>
      </c>
      <c r="AN186" s="25">
        <v>11.182</v>
      </c>
      <c r="AO186" s="25">
        <v>7.617</v>
      </c>
      <c r="AP186" s="25">
        <v>9.7159999999999993</v>
      </c>
      <c r="AQ186" s="25">
        <v>0.43120000000000003</v>
      </c>
      <c r="AR186" s="25">
        <v>10.084300000000001</v>
      </c>
      <c r="AS186" s="25">
        <v>19.379899999999999</v>
      </c>
      <c r="AU186" s="26">
        <v>41.572299999999998</v>
      </c>
      <c r="AV186" s="26">
        <v>6.1516999999999999</v>
      </c>
      <c r="AW186" s="26">
        <v>0.84970000000000001</v>
      </c>
      <c r="AX186" s="26">
        <v>1.15E-2</v>
      </c>
      <c r="AY186" s="26">
        <v>0.2296</v>
      </c>
      <c r="AZ186" s="26">
        <v>30.3108</v>
      </c>
      <c r="BA186" s="26">
        <v>0.82340000000000002</v>
      </c>
      <c r="BB186" s="26">
        <v>6.4062000000000001</v>
      </c>
      <c r="BC186" s="26">
        <v>1.8704000000000001</v>
      </c>
      <c r="BD186" s="26">
        <v>1.1338999999999999</v>
      </c>
      <c r="BE186" s="26">
        <v>6.4299999999999996E-2</v>
      </c>
      <c r="BF186" s="26">
        <v>0.90959999999999996</v>
      </c>
      <c r="BG186" s="26">
        <v>0.3876</v>
      </c>
      <c r="BI186" s="27">
        <f t="shared" si="92"/>
        <v>1.0650822778629039</v>
      </c>
      <c r="BJ186" s="27">
        <f t="shared" si="92"/>
        <v>1.201855906497391</v>
      </c>
      <c r="BK186" s="27">
        <f t="shared" si="92"/>
        <v>1.0564288807814521</v>
      </c>
      <c r="BL186" s="27">
        <f t="shared" si="91"/>
        <v>1.016737391304348</v>
      </c>
      <c r="BM186" s="27">
        <f t="shared" si="91"/>
        <v>1.025163763066202</v>
      </c>
      <c r="BN186" s="27">
        <f t="shared" si="91"/>
        <v>1.0619817523786903</v>
      </c>
      <c r="BO186" s="27">
        <f t="shared" si="91"/>
        <v>1.0302867500607238</v>
      </c>
      <c r="BP186" s="27">
        <f t="shared" si="91"/>
        <v>1.3066946021042114</v>
      </c>
      <c r="BQ186" s="27">
        <f t="shared" si="91"/>
        <v>0.97249786142001693</v>
      </c>
      <c r="BR186" s="27">
        <f t="shared" si="91"/>
        <v>1.3694871152658965</v>
      </c>
      <c r="BS186" s="27">
        <f t="shared" si="91"/>
        <v>0.9741791601866252</v>
      </c>
      <c r="BT186" s="27">
        <f t="shared" si="91"/>
        <v>0.91248900615655237</v>
      </c>
      <c r="BU186" s="27">
        <f t="shared" si="90"/>
        <v>0.97265221878224972</v>
      </c>
      <c r="BW186" s="19">
        <v>432235.2</v>
      </c>
      <c r="BX186" s="19">
        <v>64863.4</v>
      </c>
      <c r="BY186" s="19">
        <v>16385.7</v>
      </c>
      <c r="BZ186" s="19">
        <v>43.3</v>
      </c>
      <c r="CA186" s="19">
        <v>423</v>
      </c>
      <c r="CB186" s="19">
        <v>54137.2</v>
      </c>
      <c r="CC186" s="19">
        <v>1219.2</v>
      </c>
      <c r="CD186" s="19">
        <v>50166.6</v>
      </c>
      <c r="CE186" s="19">
        <v>43264.5</v>
      </c>
      <c r="CF186" s="19">
        <v>4866.8</v>
      </c>
      <c r="CG186" s="19">
        <v>1279.2</v>
      </c>
      <c r="CH186" s="19">
        <v>313.10000000000002</v>
      </c>
      <c r="CI186" s="19">
        <v>6835.4</v>
      </c>
      <c r="CK186" s="19">
        <f t="shared" si="72"/>
        <v>435614.8142857143</v>
      </c>
      <c r="CL186" s="19">
        <f t="shared" si="72"/>
        <v>66142.894117647054</v>
      </c>
      <c r="CM186" s="19">
        <f t="shared" si="72"/>
        <v>22594.825531914896</v>
      </c>
      <c r="CN186" s="19">
        <f t="shared" si="72"/>
        <v>373.1</v>
      </c>
      <c r="CO186" s="19">
        <f t="shared" si="72"/>
        <v>640.77659574468089</v>
      </c>
      <c r="CP186" s="19">
        <f t="shared" si="72"/>
        <v>54476.396491228064</v>
      </c>
      <c r="CQ186" s="19">
        <f t="shared" si="72"/>
        <v>1417.4</v>
      </c>
      <c r="CR186" s="19">
        <f t="shared" si="99"/>
        <v>50867.799999999996</v>
      </c>
      <c r="CS186" s="19">
        <f t="shared" si="99"/>
        <v>47130.25</v>
      </c>
      <c r="CT186" s="19">
        <f t="shared" si="99"/>
        <v>5196.6000000000004</v>
      </c>
      <c r="CU186" s="19">
        <f t="shared" si="99"/>
        <v>2864.6619047619051</v>
      </c>
      <c r="CV186" s="19">
        <f t="shared" si="99"/>
        <v>436.40000000000003</v>
      </c>
      <c r="CW186" s="19">
        <f t="shared" si="99"/>
        <v>7923</v>
      </c>
      <c r="CY186" s="19">
        <v>3750.8</v>
      </c>
      <c r="CZ186" s="19">
        <v>1482.3</v>
      </c>
      <c r="DA186" s="19">
        <v>6598.9</v>
      </c>
      <c r="DB186" s="19">
        <v>363.1</v>
      </c>
      <c r="DC186" s="19">
        <v>236.5</v>
      </c>
      <c r="DD186" s="19">
        <v>359.8</v>
      </c>
      <c r="DE186" s="19">
        <v>196.5</v>
      </c>
      <c r="DF186" s="19">
        <v>799.5</v>
      </c>
      <c r="DG186" s="19">
        <v>3930.7</v>
      </c>
      <c r="DH186" s="19">
        <v>363.1</v>
      </c>
      <c r="DI186" s="19">
        <v>1662.2</v>
      </c>
      <c r="DJ186" s="19">
        <v>123.3</v>
      </c>
      <c r="DK186" s="19">
        <v>1169.2</v>
      </c>
      <c r="DM186" s="19">
        <v>2884.7</v>
      </c>
      <c r="DN186" s="19">
        <v>1032.5999999999999</v>
      </c>
      <c r="DO186" s="19">
        <v>5766.2</v>
      </c>
      <c r="DP186" s="19">
        <v>296.5</v>
      </c>
      <c r="DQ186" s="19">
        <v>196.5</v>
      </c>
      <c r="DR186" s="19">
        <v>323.10000000000002</v>
      </c>
      <c r="DS186" s="19">
        <v>199.9</v>
      </c>
      <c r="DT186" s="19">
        <v>602.9</v>
      </c>
      <c r="DU186" s="19">
        <v>3800.8</v>
      </c>
      <c r="DV186" s="19">
        <v>296.5</v>
      </c>
      <c r="DW186" s="19">
        <v>1515.7</v>
      </c>
      <c r="DX186" s="19">
        <v>123.3</v>
      </c>
      <c r="DY186" s="19">
        <v>1006</v>
      </c>
      <c r="EA186" s="19">
        <f t="shared" si="73"/>
        <v>3379.6142857142859</v>
      </c>
      <c r="EB186" s="19">
        <f t="shared" si="73"/>
        <v>1279.4941176470588</v>
      </c>
      <c r="EC186" s="19">
        <f t="shared" si="73"/>
        <v>6209.1255319148931</v>
      </c>
      <c r="ED186" s="19">
        <f t="shared" si="73"/>
        <v>329.8</v>
      </c>
      <c r="EE186" s="19">
        <f t="shared" si="73"/>
        <v>217.77659574468086</v>
      </c>
      <c r="EF186" s="19">
        <f t="shared" si="73"/>
        <v>339.19649122807022</v>
      </c>
      <c r="EG186" s="19">
        <f t="shared" si="73"/>
        <v>198.2</v>
      </c>
      <c r="EH186" s="19">
        <f t="shared" si="100"/>
        <v>701.2</v>
      </c>
      <c r="EI186" s="19">
        <f t="shared" si="100"/>
        <v>3865.75</v>
      </c>
      <c r="EJ186" s="19">
        <f t="shared" si="100"/>
        <v>329.8</v>
      </c>
      <c r="EK186" s="19">
        <f t="shared" si="100"/>
        <v>1585.4619047619049</v>
      </c>
      <c r="EL186" s="19">
        <f t="shared" si="100"/>
        <v>123.3</v>
      </c>
      <c r="EM186" s="19">
        <f t="shared" si="100"/>
        <v>1087.5999999999999</v>
      </c>
      <c r="EO186" s="26">
        <v>30.02</v>
      </c>
      <c r="EQ186" s="19">
        <v>10</v>
      </c>
      <c r="ER186" s="19">
        <v>30</v>
      </c>
      <c r="ES186" s="19">
        <v>20</v>
      </c>
      <c r="ET186" s="19">
        <v>50</v>
      </c>
      <c r="EU186" s="19">
        <v>30</v>
      </c>
      <c r="EV186" s="19">
        <v>30</v>
      </c>
      <c r="EW186" s="19">
        <v>30</v>
      </c>
      <c r="EX186" s="19">
        <v>30</v>
      </c>
      <c r="EY186" s="19">
        <v>20</v>
      </c>
      <c r="EZ186" s="19">
        <v>30</v>
      </c>
      <c r="FA186" s="19">
        <v>20</v>
      </c>
      <c r="FB186" s="19">
        <v>30</v>
      </c>
      <c r="FC186" s="19">
        <v>20</v>
      </c>
      <c r="FE186" s="25">
        <v>2.1</v>
      </c>
      <c r="FF186" s="25">
        <v>2.2999999999999998</v>
      </c>
      <c r="FG186" s="25">
        <v>2.2000000000000002</v>
      </c>
      <c r="FH186" s="25">
        <v>2.8</v>
      </c>
      <c r="FI186" s="25">
        <v>2.2000000000000002</v>
      </c>
      <c r="FJ186" s="25">
        <v>3.2</v>
      </c>
      <c r="FK186" s="25">
        <v>2.5</v>
      </c>
      <c r="FL186" s="25">
        <v>2.8</v>
      </c>
      <c r="FM186" s="25">
        <v>2.2000000000000002</v>
      </c>
      <c r="FN186" s="25">
        <v>2.8</v>
      </c>
      <c r="FO186" s="25">
        <v>2.2000000000000002</v>
      </c>
      <c r="FP186" s="25">
        <v>3.5</v>
      </c>
      <c r="FQ186" s="25">
        <v>2.2000000000000002</v>
      </c>
      <c r="FR186" s="25"/>
      <c r="FS186" s="25">
        <v>2.8</v>
      </c>
      <c r="FT186" s="25">
        <v>2.8</v>
      </c>
      <c r="FU186" s="25">
        <v>2.5</v>
      </c>
      <c r="FV186" s="25">
        <v>2.8</v>
      </c>
      <c r="FW186" s="25">
        <v>2.5</v>
      </c>
      <c r="FX186" s="25">
        <v>2.5</v>
      </c>
      <c r="FY186" s="25">
        <v>2.5</v>
      </c>
      <c r="FZ186" s="25">
        <v>2.8</v>
      </c>
      <c r="GA186" s="25">
        <v>2.2000000000000002</v>
      </c>
      <c r="GB186" s="25">
        <v>2.8</v>
      </c>
      <c r="GC186" s="25">
        <v>2</v>
      </c>
      <c r="GD186" s="25">
        <v>2.8</v>
      </c>
      <c r="GE186" s="25">
        <v>2.2000000000000002</v>
      </c>
      <c r="GG186" s="28">
        <v>560706</v>
      </c>
      <c r="GH186" s="28">
        <v>386426.8</v>
      </c>
      <c r="GI186" s="28">
        <v>1904278.9</v>
      </c>
      <c r="GJ186" s="28">
        <v>136666</v>
      </c>
      <c r="GK186" s="28">
        <v>151055.4</v>
      </c>
      <c r="GL186" s="28">
        <v>125939.4</v>
      </c>
      <c r="GM186" s="28">
        <v>48865.4</v>
      </c>
      <c r="GN186" s="28">
        <v>448639.5</v>
      </c>
      <c r="GO186" s="28">
        <v>568018.30000000005</v>
      </c>
      <c r="GP186" s="28">
        <v>50075.9</v>
      </c>
      <c r="GQ186" s="28">
        <v>296729</v>
      </c>
      <c r="GR186" s="28">
        <v>3095.5</v>
      </c>
      <c r="GS186" s="28">
        <v>35263.800000000003</v>
      </c>
      <c r="GU186" s="26">
        <v>25.21</v>
      </c>
      <c r="GV186" s="26">
        <v>19.399999999999999</v>
      </c>
      <c r="GW186" s="26">
        <v>59.19</v>
      </c>
      <c r="GX186" s="26">
        <v>41.39</v>
      </c>
      <c r="GY186" s="26">
        <v>56.02</v>
      </c>
      <c r="GZ186" s="26">
        <v>54.81</v>
      </c>
      <c r="HA186" s="26">
        <v>25.58</v>
      </c>
      <c r="HB186" s="26">
        <v>34.549999999999997</v>
      </c>
      <c r="HC186" s="26">
        <v>17.55</v>
      </c>
      <c r="HD186" s="26">
        <v>8.66</v>
      </c>
      <c r="HE186" s="26">
        <v>12.39</v>
      </c>
      <c r="HF186" s="26">
        <v>9.02</v>
      </c>
      <c r="HG186" s="26">
        <v>2</v>
      </c>
      <c r="HI186" s="27">
        <f t="shared" si="74"/>
        <v>2.1556848914177047E-2</v>
      </c>
      <c r="HJ186" s="27">
        <f t="shared" si="74"/>
        <v>9.6488670312591951E-3</v>
      </c>
      <c r="HK186" s="27">
        <f t="shared" si="74"/>
        <v>1.4167368198491067E-2</v>
      </c>
      <c r="HL186" s="27">
        <f t="shared" si="74"/>
        <v>1.9364887146116318E-2</v>
      </c>
      <c r="HM186" s="27">
        <f t="shared" si="74"/>
        <v>2.5082797927525817E-2</v>
      </c>
      <c r="HN186" s="27">
        <f t="shared" si="74"/>
        <v>3.8054953311355853E-2</v>
      </c>
      <c r="HO186" s="27">
        <f t="shared" si="74"/>
        <v>3.3945272779323216E-2</v>
      </c>
      <c r="HP186" s="27">
        <f t="shared" si="101"/>
        <v>1.1912855550583999E-2</v>
      </c>
      <c r="HQ186" s="27">
        <f t="shared" si="101"/>
        <v>1.0229072131237854E-2</v>
      </c>
      <c r="HR186" s="27">
        <f t="shared" si="101"/>
        <v>1.9228379545384328E-2</v>
      </c>
      <c r="HS186" s="27">
        <f t="shared" si="101"/>
        <v>8.8683732774994858E-3</v>
      </c>
      <c r="HT186" s="27">
        <f t="shared" si="101"/>
        <v>0.13199430372308893</v>
      </c>
      <c r="HU186" s="27">
        <f t="shared" si="101"/>
        <v>9.961138486344643E-3</v>
      </c>
      <c r="HW186" s="27">
        <f t="shared" si="77"/>
        <v>4.6116566882098954E-2</v>
      </c>
      <c r="HX186" s="27">
        <f t="shared" si="78"/>
        <v>1.8231534255564247E-2</v>
      </c>
      <c r="HY186" s="27">
        <f t="shared" si="79"/>
        <v>2.3638253839182347E-2</v>
      </c>
      <c r="HZ186" s="27">
        <f t="shared" si="80"/>
        <v>2.8303719052763611E-2</v>
      </c>
      <c r="IA186" s="27">
        <f t="shared" si="81"/>
        <v>3.689930403118323E-2</v>
      </c>
      <c r="IB186" s="27">
        <f t="shared" si="82"/>
        <v>4.8957697435059302E-2</v>
      </c>
      <c r="IC186" s="27">
        <f t="shared" si="83"/>
        <v>4.383013621266213E-2</v>
      </c>
      <c r="ID186" s="27">
        <f t="shared" si="84"/>
        <v>1.9755088359533445E-2</v>
      </c>
      <c r="IE186" s="27">
        <f t="shared" si="85"/>
        <v>1.4312517726028005E-2</v>
      </c>
      <c r="IF186" s="27">
        <f t="shared" si="86"/>
        <v>2.5919278775791713E-2</v>
      </c>
      <c r="IG186" s="27">
        <f t="shared" si="87"/>
        <v>1.0682842450075879E-2</v>
      </c>
      <c r="IH186" s="27"/>
      <c r="II186" s="27"/>
      <c r="IK186" s="27">
        <f t="shared" si="94"/>
        <v>2.7977185899509291E-3</v>
      </c>
      <c r="IL186" s="27">
        <f t="shared" si="94"/>
        <v>4.2182895296643125E-3</v>
      </c>
      <c r="IM186" s="27">
        <f t="shared" si="94"/>
        <v>1.3367207545638403E-2</v>
      </c>
      <c r="IN186" s="27">
        <f t="shared" si="93"/>
        <v>0.49976809695404151</v>
      </c>
      <c r="IO186" s="27">
        <f t="shared" si="93"/>
        <v>7.2992336341962671E-2</v>
      </c>
      <c r="IP186" s="27">
        <f t="shared" si="93"/>
        <v>4.5571182382031341E-3</v>
      </c>
      <c r="IQ186" s="27">
        <f t="shared" si="93"/>
        <v>3.4739694658932341E-2</v>
      </c>
      <c r="IR186" s="27">
        <f t="shared" si="93"/>
        <v>4.7699487795850532E-3</v>
      </c>
      <c r="IS186" s="27">
        <f t="shared" si="93"/>
        <v>6.7362163233371719E-3</v>
      </c>
      <c r="IT186" s="27">
        <f t="shared" si="98"/>
        <v>1.6095767393314937E-2</v>
      </c>
      <c r="IU186" s="27">
        <f t="shared" si="98"/>
        <v>6.730188906968719E-2</v>
      </c>
      <c r="IV186" s="27">
        <f t="shared" si="98"/>
        <v>7.9621180899443172E-2</v>
      </c>
      <c r="IW186" s="27">
        <f t="shared" si="98"/>
        <v>1.7922252001296834E-2</v>
      </c>
    </row>
    <row r="187" spans="1:257">
      <c r="A187" s="21">
        <v>185</v>
      </c>
      <c r="B187" s="19" t="s">
        <v>173</v>
      </c>
      <c r="C187" s="19">
        <v>3</v>
      </c>
      <c r="D187" s="19">
        <v>1</v>
      </c>
      <c r="E187" s="19">
        <v>3</v>
      </c>
      <c r="G187" s="23">
        <v>41219</v>
      </c>
      <c r="H187" s="24">
        <v>0.22314814814814812</v>
      </c>
      <c r="J187" s="25">
        <v>19.132999999999999</v>
      </c>
      <c r="K187" s="25">
        <v>-33.212000000000003</v>
      </c>
      <c r="L187" s="25">
        <v>10.541</v>
      </c>
      <c r="M187" s="26"/>
      <c r="O187" s="26">
        <v>43.963436999999999</v>
      </c>
      <c r="P187" s="26">
        <v>7.8148065600000001</v>
      </c>
      <c r="Q187" s="26">
        <v>0.93769137999999996</v>
      </c>
      <c r="R187" s="26">
        <v>2.6308080000000001E-2</v>
      </c>
      <c r="S187" s="26">
        <v>0.24714648</v>
      </c>
      <c r="T187" s="26">
        <v>32.1251915</v>
      </c>
      <c r="U187" s="26">
        <v>0.86770656000000002</v>
      </c>
      <c r="V187" s="26">
        <v>8.2664759500000002</v>
      </c>
      <c r="W187" s="26">
        <v>1.9211015999999996</v>
      </c>
      <c r="X187" s="26">
        <v>1.64182746</v>
      </c>
      <c r="Y187" s="26">
        <v>5.5412059999999999E-2</v>
      </c>
      <c r="Z187" s="26">
        <v>0.68900000000000006</v>
      </c>
      <c r="AA187" s="26">
        <v>0.40499999999999997</v>
      </c>
      <c r="AB187" s="26">
        <f t="shared" si="88"/>
        <v>98.961104629999994</v>
      </c>
      <c r="AC187" s="26">
        <f t="shared" si="89"/>
        <v>0.29011881526865424</v>
      </c>
      <c r="AD187" s="26">
        <f t="shared" si="75"/>
        <v>9.1384656392088717E-2</v>
      </c>
      <c r="AE187" s="26">
        <f t="shared" si="76"/>
        <v>98.579601158339244</v>
      </c>
      <c r="AG187" s="25">
        <v>76.456000000000003</v>
      </c>
      <c r="AH187" s="25">
        <v>17.756</v>
      </c>
      <c r="AI187" s="25">
        <v>0.89780000000000004</v>
      </c>
      <c r="AJ187" s="25">
        <v>4.3200000000000002E-2</v>
      </c>
      <c r="AK187" s="25">
        <v>0.29260000000000003</v>
      </c>
      <c r="AL187" s="25">
        <v>42.906999999999996</v>
      </c>
      <c r="AM187" s="25">
        <v>2.5518999999999998</v>
      </c>
      <c r="AN187" s="25">
        <v>11.045999999999999</v>
      </c>
      <c r="AO187" s="25">
        <v>8.0440000000000005</v>
      </c>
      <c r="AP187" s="25">
        <v>10.282</v>
      </c>
      <c r="AQ187" s="25">
        <v>0.38369999999999999</v>
      </c>
      <c r="AR187" s="25">
        <v>8.3504000000000005</v>
      </c>
      <c r="AS187" s="25">
        <v>20.807099999999998</v>
      </c>
      <c r="AU187" s="26">
        <v>41.231999999999999</v>
      </c>
      <c r="AV187" s="26">
        <v>6.5076000000000001</v>
      </c>
      <c r="AW187" s="26">
        <v>0.88660000000000005</v>
      </c>
      <c r="AX187" s="26">
        <v>2.6100000000000002E-2</v>
      </c>
      <c r="AY187" s="26">
        <v>0.24110000000000001</v>
      </c>
      <c r="AZ187" s="26">
        <v>30.253699999999998</v>
      </c>
      <c r="BA187" s="26">
        <v>0.84289999999999998</v>
      </c>
      <c r="BB187" s="26">
        <v>6.3281999999999998</v>
      </c>
      <c r="BC187" s="26">
        <v>1.9753000000000001</v>
      </c>
      <c r="BD187" s="26">
        <v>1.1999</v>
      </c>
      <c r="BE187" s="26">
        <v>5.7299999999999997E-2</v>
      </c>
      <c r="BF187" s="26">
        <v>0.75319999999999998</v>
      </c>
      <c r="BG187" s="26">
        <v>0.41610000000000003</v>
      </c>
      <c r="BI187" s="27">
        <f t="shared" si="92"/>
        <v>1.0662455616996507</v>
      </c>
      <c r="BJ187" s="27">
        <f t="shared" si="92"/>
        <v>1.2008738336713995</v>
      </c>
      <c r="BK187" s="27">
        <f t="shared" si="92"/>
        <v>1.0576261899390931</v>
      </c>
      <c r="BL187" s="27">
        <f t="shared" si="91"/>
        <v>1.0079724137931034</v>
      </c>
      <c r="BM187" s="27">
        <f t="shared" si="91"/>
        <v>1.0250787225217752</v>
      </c>
      <c r="BN187" s="27">
        <f t="shared" si="91"/>
        <v>1.0618599212658286</v>
      </c>
      <c r="BO187" s="27">
        <f t="shared" si="91"/>
        <v>1.0294300154229445</v>
      </c>
      <c r="BP187" s="27">
        <f t="shared" si="91"/>
        <v>1.3062918286400558</v>
      </c>
      <c r="BQ187" s="27">
        <f t="shared" si="91"/>
        <v>0.97256193995848705</v>
      </c>
      <c r="BR187" s="27">
        <f t="shared" si="91"/>
        <v>1.3683035752979416</v>
      </c>
      <c r="BS187" s="27">
        <f t="shared" si="91"/>
        <v>0.96705165794066317</v>
      </c>
      <c r="BT187" s="27">
        <f t="shared" si="91"/>
        <v>0.9147636749867234</v>
      </c>
      <c r="BU187" s="27">
        <f t="shared" si="90"/>
        <v>0.97332372025955283</v>
      </c>
      <c r="BW187" s="19">
        <v>428690.8</v>
      </c>
      <c r="BX187" s="19">
        <v>68614.3</v>
      </c>
      <c r="BY187" s="19">
        <v>17095.3</v>
      </c>
      <c r="BZ187" s="19">
        <v>76.599999999999994</v>
      </c>
      <c r="CA187" s="19">
        <v>446.4</v>
      </c>
      <c r="CB187" s="19">
        <v>54037.3</v>
      </c>
      <c r="CC187" s="19">
        <v>1245.8</v>
      </c>
      <c r="CD187" s="19">
        <v>49557</v>
      </c>
      <c r="CE187" s="19">
        <v>45689.5</v>
      </c>
      <c r="CF187" s="19">
        <v>5149.8999999999996</v>
      </c>
      <c r="CG187" s="19">
        <v>1139.2</v>
      </c>
      <c r="CH187" s="19">
        <v>259.8</v>
      </c>
      <c r="CI187" s="19">
        <v>7338.4</v>
      </c>
      <c r="CK187" s="19">
        <f t="shared" si="72"/>
        <v>431963.88571428572</v>
      </c>
      <c r="CL187" s="19">
        <f t="shared" si="72"/>
        <v>69845.682352941178</v>
      </c>
      <c r="CM187" s="19">
        <f t="shared" si="72"/>
        <v>23388.317021276594</v>
      </c>
      <c r="CN187" s="19">
        <f t="shared" si="72"/>
        <v>391.4</v>
      </c>
      <c r="CO187" s="19">
        <f t="shared" si="72"/>
        <v>681.14468085106387</v>
      </c>
      <c r="CP187" s="19">
        <f t="shared" si="72"/>
        <v>54376.914035087721</v>
      </c>
      <c r="CQ187" s="19">
        <f t="shared" si="72"/>
        <v>1470.6499999999999</v>
      </c>
      <c r="CR187" s="19">
        <f t="shared" si="99"/>
        <v>50278.2</v>
      </c>
      <c r="CS187" s="19">
        <f t="shared" si="99"/>
        <v>49565.25</v>
      </c>
      <c r="CT187" s="19">
        <f t="shared" si="99"/>
        <v>5491.3499999999995</v>
      </c>
      <c r="CU187" s="19">
        <f t="shared" si="99"/>
        <v>2857.2619047619046</v>
      </c>
      <c r="CV187" s="19">
        <f t="shared" si="99"/>
        <v>374.9</v>
      </c>
      <c r="CW187" s="19">
        <f t="shared" si="99"/>
        <v>8439.35</v>
      </c>
      <c r="CY187" s="19">
        <v>3724.2</v>
      </c>
      <c r="CZ187" s="19">
        <v>1359.1</v>
      </c>
      <c r="DA187" s="19">
        <v>6569</v>
      </c>
      <c r="DB187" s="19">
        <v>326.5</v>
      </c>
      <c r="DC187" s="19">
        <v>233.2</v>
      </c>
      <c r="DD187" s="19">
        <v>356.4</v>
      </c>
      <c r="DE187" s="19">
        <v>243.2</v>
      </c>
      <c r="DF187" s="19">
        <v>846.1</v>
      </c>
      <c r="DG187" s="19">
        <v>4157.2</v>
      </c>
      <c r="DH187" s="19">
        <v>376.4</v>
      </c>
      <c r="DI187" s="19">
        <v>1845.4</v>
      </c>
      <c r="DJ187" s="19">
        <v>146.6</v>
      </c>
      <c r="DK187" s="19">
        <v>1195.9000000000001</v>
      </c>
      <c r="DM187" s="19">
        <v>2671.6</v>
      </c>
      <c r="DN187" s="19">
        <v>1075.9000000000001</v>
      </c>
      <c r="DO187" s="19">
        <v>5979.4</v>
      </c>
      <c r="DP187" s="19">
        <v>303.10000000000002</v>
      </c>
      <c r="DQ187" s="19">
        <v>236.5</v>
      </c>
      <c r="DR187" s="19">
        <v>326.5</v>
      </c>
      <c r="DS187" s="19">
        <v>206.5</v>
      </c>
      <c r="DT187" s="19">
        <v>596.29999999999995</v>
      </c>
      <c r="DU187" s="19">
        <v>3594.3</v>
      </c>
      <c r="DV187" s="19">
        <v>306.5</v>
      </c>
      <c r="DW187" s="19">
        <v>1602.3</v>
      </c>
      <c r="DX187" s="19">
        <v>89.9</v>
      </c>
      <c r="DY187" s="19">
        <v>1006</v>
      </c>
      <c r="EA187" s="19">
        <f t="shared" si="73"/>
        <v>3273.0857142857139</v>
      </c>
      <c r="EB187" s="19">
        <f t="shared" si="73"/>
        <v>1231.3823529411766</v>
      </c>
      <c r="EC187" s="19">
        <f t="shared" si="73"/>
        <v>6293.0170212765952</v>
      </c>
      <c r="ED187" s="19">
        <f t="shared" si="73"/>
        <v>314.8</v>
      </c>
      <c r="EE187" s="19">
        <f t="shared" si="73"/>
        <v>234.74468085106383</v>
      </c>
      <c r="EF187" s="19">
        <f t="shared" si="73"/>
        <v>339.61403508771929</v>
      </c>
      <c r="EG187" s="19">
        <f t="shared" si="73"/>
        <v>224.85</v>
      </c>
      <c r="EH187" s="19">
        <f t="shared" si="100"/>
        <v>721.2</v>
      </c>
      <c r="EI187" s="19">
        <f t="shared" si="100"/>
        <v>3875.75</v>
      </c>
      <c r="EJ187" s="19">
        <f t="shared" si="100"/>
        <v>341.45</v>
      </c>
      <c r="EK187" s="19">
        <f t="shared" si="100"/>
        <v>1718.0619047619048</v>
      </c>
      <c r="EL187" s="19">
        <f t="shared" si="100"/>
        <v>115.1</v>
      </c>
      <c r="EM187" s="19">
        <f t="shared" si="100"/>
        <v>1100.95</v>
      </c>
      <c r="EO187" s="26">
        <v>30.02</v>
      </c>
      <c r="EQ187" s="19">
        <v>10</v>
      </c>
      <c r="ER187" s="19">
        <v>30</v>
      </c>
      <c r="ES187" s="19">
        <v>20</v>
      </c>
      <c r="ET187" s="19">
        <v>50</v>
      </c>
      <c r="EU187" s="19">
        <v>30</v>
      </c>
      <c r="EV187" s="19">
        <v>30</v>
      </c>
      <c r="EW187" s="19">
        <v>30</v>
      </c>
      <c r="EX187" s="19">
        <v>30</v>
      </c>
      <c r="EY187" s="19">
        <v>20</v>
      </c>
      <c r="EZ187" s="19">
        <v>30</v>
      </c>
      <c r="FA187" s="19">
        <v>20</v>
      </c>
      <c r="FB187" s="19">
        <v>30</v>
      </c>
      <c r="FC187" s="19">
        <v>20</v>
      </c>
      <c r="FE187" s="25">
        <v>2.1</v>
      </c>
      <c r="FF187" s="25">
        <v>2.2999999999999998</v>
      </c>
      <c r="FG187" s="25">
        <v>2.2000000000000002</v>
      </c>
      <c r="FH187" s="25">
        <v>2.8</v>
      </c>
      <c r="FI187" s="25">
        <v>2.2000000000000002</v>
      </c>
      <c r="FJ187" s="25">
        <v>3.2</v>
      </c>
      <c r="FK187" s="25">
        <v>2.5</v>
      </c>
      <c r="FL187" s="25">
        <v>2.8</v>
      </c>
      <c r="FM187" s="25">
        <v>2.2000000000000002</v>
      </c>
      <c r="FN187" s="25">
        <v>2.8</v>
      </c>
      <c r="FO187" s="25">
        <v>2.2000000000000002</v>
      </c>
      <c r="FP187" s="25">
        <v>3.5</v>
      </c>
      <c r="FQ187" s="25">
        <v>2.2000000000000002</v>
      </c>
      <c r="FR187" s="25"/>
      <c r="FS187" s="25">
        <v>2.8</v>
      </c>
      <c r="FT187" s="25">
        <v>2.8</v>
      </c>
      <c r="FU187" s="25">
        <v>2.5</v>
      </c>
      <c r="FV187" s="25">
        <v>2.8</v>
      </c>
      <c r="FW187" s="25">
        <v>2.5</v>
      </c>
      <c r="FX187" s="25">
        <v>2.5</v>
      </c>
      <c r="FY187" s="25">
        <v>2.5</v>
      </c>
      <c r="FZ187" s="25">
        <v>2.8</v>
      </c>
      <c r="GA187" s="25">
        <v>2.2000000000000002</v>
      </c>
      <c r="GB187" s="25">
        <v>2.8</v>
      </c>
      <c r="GC187" s="25">
        <v>2</v>
      </c>
      <c r="GD187" s="25">
        <v>2.8</v>
      </c>
      <c r="GE187" s="25">
        <v>2.2000000000000002</v>
      </c>
      <c r="GG187" s="28">
        <v>560706</v>
      </c>
      <c r="GH187" s="28">
        <v>386426.8</v>
      </c>
      <c r="GI187" s="28">
        <v>1904278.9</v>
      </c>
      <c r="GJ187" s="28">
        <v>136666</v>
      </c>
      <c r="GK187" s="28">
        <v>151055.4</v>
      </c>
      <c r="GL187" s="28">
        <v>125939.4</v>
      </c>
      <c r="GM187" s="28">
        <v>48865.4</v>
      </c>
      <c r="GN187" s="28">
        <v>448639.5</v>
      </c>
      <c r="GO187" s="28">
        <v>568018.30000000005</v>
      </c>
      <c r="GP187" s="28">
        <v>50075.9</v>
      </c>
      <c r="GQ187" s="28">
        <v>296729</v>
      </c>
      <c r="GR187" s="28">
        <v>3095.5</v>
      </c>
      <c r="GS187" s="28">
        <v>35263.800000000003</v>
      </c>
      <c r="GU187" s="26">
        <v>25.21</v>
      </c>
      <c r="GV187" s="26">
        <v>19.399999999999999</v>
      </c>
      <c r="GW187" s="26">
        <v>59.19</v>
      </c>
      <c r="GX187" s="26">
        <v>41.39</v>
      </c>
      <c r="GY187" s="26">
        <v>56.02</v>
      </c>
      <c r="GZ187" s="26">
        <v>54.81</v>
      </c>
      <c r="HA187" s="26">
        <v>25.58</v>
      </c>
      <c r="HB187" s="26">
        <v>34.549999999999997</v>
      </c>
      <c r="HC187" s="26">
        <v>17.55</v>
      </c>
      <c r="HD187" s="26">
        <v>8.66</v>
      </c>
      <c r="HE187" s="26">
        <v>12.39</v>
      </c>
      <c r="HF187" s="26">
        <v>9.02</v>
      </c>
      <c r="HG187" s="26">
        <v>2</v>
      </c>
      <c r="HI187" s="27">
        <f t="shared" si="74"/>
        <v>2.1237553042163942E-2</v>
      </c>
      <c r="HJ187" s="27">
        <f t="shared" si="74"/>
        <v>9.4579849192178052E-3</v>
      </c>
      <c r="HK187" s="27">
        <f t="shared" si="74"/>
        <v>1.4278919504129562E-2</v>
      </c>
      <c r="HL187" s="27">
        <f t="shared" si="74"/>
        <v>1.8756286490029507E-2</v>
      </c>
      <c r="HM187" s="27">
        <f t="shared" si="74"/>
        <v>2.6039475342985913E-2</v>
      </c>
      <c r="HN187" s="27">
        <f t="shared" si="74"/>
        <v>3.807400016682809E-2</v>
      </c>
      <c r="HO187" s="27">
        <f t="shared" si="74"/>
        <v>3.6125397638755205E-2</v>
      </c>
      <c r="HP187" s="27">
        <f t="shared" si="101"/>
        <v>1.207782949264047E-2</v>
      </c>
      <c r="HQ187" s="27">
        <f t="shared" si="101"/>
        <v>1.0242968842730911E-2</v>
      </c>
      <c r="HR187" s="27">
        <f t="shared" si="101"/>
        <v>1.9548139520314704E-2</v>
      </c>
      <c r="HS187" s="27">
        <f t="shared" si="101"/>
        <v>9.1642367880056669E-3</v>
      </c>
      <c r="HT187" s="27">
        <f t="shared" si="101"/>
        <v>0.12784760091216885</v>
      </c>
      <c r="HU187" s="27">
        <f t="shared" si="101"/>
        <v>1.0029006251462743E-2</v>
      </c>
      <c r="HW187" s="27">
        <f t="shared" si="77"/>
        <v>4.5433497223101318E-2</v>
      </c>
      <c r="HX187" s="27">
        <f t="shared" si="78"/>
        <v>1.7870862504862042E-2</v>
      </c>
      <c r="HY187" s="27">
        <f t="shared" si="79"/>
        <v>2.3824377192640175E-2</v>
      </c>
      <c r="HZ187" s="27">
        <f t="shared" si="80"/>
        <v>2.7414188333827128E-2</v>
      </c>
      <c r="IA187" s="27">
        <f t="shared" si="81"/>
        <v>3.8306672177066577E-2</v>
      </c>
      <c r="IB187" s="27">
        <f t="shared" si="82"/>
        <v>4.8982201214624335E-2</v>
      </c>
      <c r="IC187" s="27">
        <f t="shared" si="83"/>
        <v>4.664511343116072E-2</v>
      </c>
      <c r="ID187" s="27">
        <f t="shared" si="84"/>
        <v>2.0028664647645692E-2</v>
      </c>
      <c r="IE187" s="27">
        <f t="shared" si="85"/>
        <v>1.433196200474909E-2</v>
      </c>
      <c r="IF187" s="27">
        <f t="shared" si="86"/>
        <v>2.6350305629198607E-2</v>
      </c>
      <c r="IG187" s="27">
        <f t="shared" si="87"/>
        <v>1.1039239634831626E-2</v>
      </c>
      <c r="IH187" s="27"/>
      <c r="II187" s="27"/>
      <c r="IK187" s="27">
        <f t="shared" si="94"/>
        <v>2.8087519213324656E-3</v>
      </c>
      <c r="IL187" s="27">
        <f t="shared" si="94"/>
        <v>4.094342163745498E-3</v>
      </c>
      <c r="IM187" s="27">
        <f t="shared" si="94"/>
        <v>1.3006026664077045E-2</v>
      </c>
      <c r="IN187" s="27">
        <f t="shared" si="93"/>
        <v>0.28316836997965927</v>
      </c>
      <c r="IO187" s="27">
        <f t="shared" si="93"/>
        <v>7.1438339290035985E-2</v>
      </c>
      <c r="IP187" s="27">
        <f t="shared" si="93"/>
        <v>4.5614157067095868E-3</v>
      </c>
      <c r="IQ187" s="27">
        <f t="shared" si="93"/>
        <v>3.4828486255766837E-2</v>
      </c>
      <c r="IR187" s="27">
        <f t="shared" si="93"/>
        <v>4.8018827797263654E-3</v>
      </c>
      <c r="IS187" s="27">
        <f t="shared" si="93"/>
        <v>6.529809943371297E-3</v>
      </c>
      <c r="IT187" s="27">
        <f t="shared" si="98"/>
        <v>1.5626933903569316E-2</v>
      </c>
      <c r="IU187" s="27">
        <f t="shared" si="98"/>
        <v>7.6628548608978095E-2</v>
      </c>
      <c r="IV187" s="27">
        <f t="shared" si="98"/>
        <v>8.9782753819419581E-2</v>
      </c>
      <c r="IW187" s="27">
        <f t="shared" si="98"/>
        <v>1.7177473747980104E-2</v>
      </c>
    </row>
    <row r="188" spans="1:257">
      <c r="A188" s="21">
        <v>186</v>
      </c>
      <c r="B188" s="19" t="s">
        <v>173</v>
      </c>
      <c r="C188" s="19">
        <v>4</v>
      </c>
      <c r="D188" s="19">
        <v>1</v>
      </c>
      <c r="E188" s="19">
        <v>1</v>
      </c>
      <c r="G188" s="23">
        <v>41219</v>
      </c>
      <c r="H188" s="24">
        <v>0.22618055555555558</v>
      </c>
      <c r="J188" s="25">
        <v>19.103000000000002</v>
      </c>
      <c r="K188" s="25">
        <v>-33.195999999999998</v>
      </c>
      <c r="L188" s="25">
        <v>10.542</v>
      </c>
      <c r="M188" s="26"/>
      <c r="O188" s="26">
        <v>43.76447838</v>
      </c>
      <c r="P188" s="26">
        <v>8.1700250400000005</v>
      </c>
      <c r="Q188" s="26">
        <v>0.89264214999999991</v>
      </c>
      <c r="R188" s="26">
        <v>2.4846520000000004E-2</v>
      </c>
      <c r="S188" s="26">
        <v>0.23390648999999999</v>
      </c>
      <c r="T188" s="26">
        <v>32.064726</v>
      </c>
      <c r="U188" s="26">
        <v>0.91677330000000001</v>
      </c>
      <c r="V188" s="26">
        <v>8.0608504700000001</v>
      </c>
      <c r="W188" s="26">
        <v>2.0498279999999998</v>
      </c>
      <c r="X188" s="26">
        <v>1.77258055</v>
      </c>
      <c r="Y188" s="26">
        <v>6.2639719999999996E-2</v>
      </c>
      <c r="Z188" s="26">
        <v>0.749</v>
      </c>
      <c r="AA188" s="26">
        <v>0.42399999999999999</v>
      </c>
      <c r="AB188" s="26">
        <f t="shared" si="88"/>
        <v>99.186296620000022</v>
      </c>
      <c r="AC188" s="26">
        <f t="shared" si="89"/>
        <v>0.31538315331817413</v>
      </c>
      <c r="AD188" s="26">
        <f t="shared" si="75"/>
        <v>9.5671837803075602E-2</v>
      </c>
      <c r="AE188" s="26">
        <f t="shared" si="76"/>
        <v>98.77524162887876</v>
      </c>
      <c r="AG188" s="25">
        <v>76.057000000000002</v>
      </c>
      <c r="AH188" s="25">
        <v>18.579999999999998</v>
      </c>
      <c r="AI188" s="25">
        <v>0.85589999999999999</v>
      </c>
      <c r="AJ188" s="25">
        <v>4.1000000000000002E-2</v>
      </c>
      <c r="AK188" s="25">
        <v>0.27729999999999999</v>
      </c>
      <c r="AL188" s="25">
        <v>42.837000000000003</v>
      </c>
      <c r="AM188" s="25">
        <v>2.6974</v>
      </c>
      <c r="AN188" s="25">
        <v>10.766999999999999</v>
      </c>
      <c r="AO188" s="25">
        <v>8.5890000000000004</v>
      </c>
      <c r="AP188" s="25">
        <v>11.11</v>
      </c>
      <c r="AQ188" s="25">
        <v>0.43149999999999999</v>
      </c>
      <c r="AR188" s="25">
        <v>9.0958000000000006</v>
      </c>
      <c r="AS188" s="25">
        <v>21.7807</v>
      </c>
      <c r="AU188" s="26">
        <v>41.0169</v>
      </c>
      <c r="AV188" s="26">
        <v>6.8095999999999997</v>
      </c>
      <c r="AW188" s="26">
        <v>0.84519999999999995</v>
      </c>
      <c r="AX188" s="26">
        <v>2.4799999999999999E-2</v>
      </c>
      <c r="AY188" s="26">
        <v>0.22850000000000001</v>
      </c>
      <c r="AZ188" s="26">
        <v>30.2044</v>
      </c>
      <c r="BA188" s="26">
        <v>0.89100000000000001</v>
      </c>
      <c r="BB188" s="26">
        <v>6.1684000000000001</v>
      </c>
      <c r="BC188" s="26">
        <v>2.1091000000000002</v>
      </c>
      <c r="BD188" s="26">
        <v>1.2965</v>
      </c>
      <c r="BE188" s="26">
        <v>6.4399999999999999E-2</v>
      </c>
      <c r="BF188" s="26">
        <v>0.82040000000000002</v>
      </c>
      <c r="BG188" s="26">
        <v>0.43559999999999999</v>
      </c>
      <c r="BI188" s="27">
        <f t="shared" si="92"/>
        <v>1.0669864953226598</v>
      </c>
      <c r="BJ188" s="27">
        <f t="shared" si="92"/>
        <v>1.1997804628759401</v>
      </c>
      <c r="BK188" s="27">
        <f t="shared" si="92"/>
        <v>1.0561312707051584</v>
      </c>
      <c r="BL188" s="27">
        <f t="shared" si="91"/>
        <v>1.0018758064516131</v>
      </c>
      <c r="BM188" s="27">
        <f t="shared" si="91"/>
        <v>1.0236607877461705</v>
      </c>
      <c r="BN188" s="27">
        <f t="shared" si="91"/>
        <v>1.061591225119519</v>
      </c>
      <c r="BO188" s="27">
        <f t="shared" si="91"/>
        <v>1.0289262626262625</v>
      </c>
      <c r="BP188" s="27">
        <f t="shared" si="91"/>
        <v>1.3067976249918942</v>
      </c>
      <c r="BQ188" s="27">
        <f t="shared" si="91"/>
        <v>0.97189701768526837</v>
      </c>
      <c r="BR188" s="27">
        <f t="shared" si="91"/>
        <v>1.3672044350173544</v>
      </c>
      <c r="BS188" s="27">
        <f t="shared" si="91"/>
        <v>0.97266645962732912</v>
      </c>
      <c r="BT188" s="27">
        <f t="shared" si="91"/>
        <v>0.91296928327645044</v>
      </c>
      <c r="BU188" s="27">
        <f t="shared" si="90"/>
        <v>0.97337006427915518</v>
      </c>
      <c r="BW188" s="19">
        <v>426455.7</v>
      </c>
      <c r="BX188" s="19">
        <v>71795.5</v>
      </c>
      <c r="BY188" s="19">
        <v>16299.1</v>
      </c>
      <c r="BZ188" s="19">
        <v>73.3</v>
      </c>
      <c r="CA188" s="19">
        <v>423</v>
      </c>
      <c r="CB188" s="19">
        <v>53947.4</v>
      </c>
      <c r="CC188" s="19">
        <v>1319.1</v>
      </c>
      <c r="CD188" s="19">
        <v>48304.5</v>
      </c>
      <c r="CE188" s="19">
        <v>48784.1</v>
      </c>
      <c r="CF188" s="19">
        <v>5563</v>
      </c>
      <c r="CG188" s="19">
        <v>1279.2</v>
      </c>
      <c r="CH188" s="19">
        <v>283.10000000000002</v>
      </c>
      <c r="CI188" s="19">
        <v>7681.5</v>
      </c>
      <c r="CK188" s="19">
        <f t="shared" si="72"/>
        <v>429483.1857142857</v>
      </c>
      <c r="CL188" s="19">
        <f t="shared" si="72"/>
        <v>73128.223529411771</v>
      </c>
      <c r="CM188" s="19">
        <f t="shared" si="72"/>
        <v>22657.497872340427</v>
      </c>
      <c r="CN188" s="19">
        <f t="shared" si="72"/>
        <v>404.75000000000006</v>
      </c>
      <c r="CO188" s="19">
        <f t="shared" si="72"/>
        <v>635.02553191489358</v>
      </c>
      <c r="CP188" s="19">
        <f t="shared" si="72"/>
        <v>54309.973684210527</v>
      </c>
      <c r="CQ188" s="19">
        <f t="shared" si="72"/>
        <v>1534</v>
      </c>
      <c r="CR188" s="19">
        <f t="shared" si="99"/>
        <v>48985.7</v>
      </c>
      <c r="CS188" s="19">
        <f t="shared" si="99"/>
        <v>52723.1</v>
      </c>
      <c r="CT188" s="19">
        <f t="shared" si="99"/>
        <v>5889.45</v>
      </c>
      <c r="CU188" s="19">
        <f t="shared" si="99"/>
        <v>2985.2476190476191</v>
      </c>
      <c r="CV188" s="19">
        <f t="shared" si="99"/>
        <v>427.8</v>
      </c>
      <c r="CW188" s="19">
        <f t="shared" si="99"/>
        <v>8825.7000000000007</v>
      </c>
      <c r="CY188" s="19">
        <v>3324.4</v>
      </c>
      <c r="CZ188" s="19">
        <v>1595.6</v>
      </c>
      <c r="DA188" s="19">
        <v>6592.3</v>
      </c>
      <c r="DB188" s="19">
        <v>343.1</v>
      </c>
      <c r="DC188" s="19">
        <v>243.2</v>
      </c>
      <c r="DD188" s="19">
        <v>413.1</v>
      </c>
      <c r="DE188" s="19">
        <v>219.9</v>
      </c>
      <c r="DF188" s="19">
        <v>782.8</v>
      </c>
      <c r="DG188" s="19">
        <v>4287.1000000000004</v>
      </c>
      <c r="DH188" s="19">
        <v>359.8</v>
      </c>
      <c r="DI188" s="19">
        <v>1878.8</v>
      </c>
      <c r="DJ188" s="19">
        <v>163.19999999999999</v>
      </c>
      <c r="DK188" s="19">
        <v>1309.0999999999999</v>
      </c>
      <c r="DM188" s="19">
        <v>2631.6</v>
      </c>
      <c r="DN188" s="19">
        <v>1012.7</v>
      </c>
      <c r="DO188" s="19">
        <v>6092.6</v>
      </c>
      <c r="DP188" s="19">
        <v>319.8</v>
      </c>
      <c r="DQ188" s="19">
        <v>176.6</v>
      </c>
      <c r="DR188" s="19">
        <v>323.10000000000002</v>
      </c>
      <c r="DS188" s="19">
        <v>209.9</v>
      </c>
      <c r="DT188" s="19">
        <v>579.6</v>
      </c>
      <c r="DU188" s="19">
        <v>3590.9</v>
      </c>
      <c r="DV188" s="19">
        <v>293.10000000000002</v>
      </c>
      <c r="DW188" s="19">
        <v>1549</v>
      </c>
      <c r="DX188" s="19">
        <v>129.9</v>
      </c>
      <c r="DY188" s="19">
        <v>979.3</v>
      </c>
      <c r="EA188" s="19">
        <f t="shared" si="73"/>
        <v>3027.4857142857145</v>
      </c>
      <c r="EB188" s="19">
        <f t="shared" si="73"/>
        <v>1332.7235294117647</v>
      </c>
      <c r="EC188" s="19">
        <f t="shared" si="73"/>
        <v>6358.3978723404261</v>
      </c>
      <c r="ED188" s="19">
        <f t="shared" si="73"/>
        <v>331.45000000000005</v>
      </c>
      <c r="EE188" s="19">
        <f t="shared" si="73"/>
        <v>212.02553191489361</v>
      </c>
      <c r="EF188" s="19">
        <f t="shared" si="73"/>
        <v>362.57368421052632</v>
      </c>
      <c r="EG188" s="19">
        <f t="shared" si="73"/>
        <v>214.9</v>
      </c>
      <c r="EH188" s="19">
        <f t="shared" si="100"/>
        <v>681.2</v>
      </c>
      <c r="EI188" s="19">
        <f t="shared" si="100"/>
        <v>3939</v>
      </c>
      <c r="EJ188" s="19">
        <f t="shared" si="100"/>
        <v>326.45000000000005</v>
      </c>
      <c r="EK188" s="19">
        <f t="shared" si="100"/>
        <v>1706.047619047619</v>
      </c>
      <c r="EL188" s="19">
        <f t="shared" si="100"/>
        <v>144.69999999999999</v>
      </c>
      <c r="EM188" s="19">
        <f t="shared" si="100"/>
        <v>1144.1999999999998</v>
      </c>
      <c r="EO188" s="26">
        <v>30.02</v>
      </c>
      <c r="EQ188" s="19">
        <v>10</v>
      </c>
      <c r="ER188" s="19">
        <v>30</v>
      </c>
      <c r="ES188" s="19">
        <v>20</v>
      </c>
      <c r="ET188" s="19">
        <v>50</v>
      </c>
      <c r="EU188" s="19">
        <v>30</v>
      </c>
      <c r="EV188" s="19">
        <v>30</v>
      </c>
      <c r="EW188" s="19">
        <v>30</v>
      </c>
      <c r="EX188" s="19">
        <v>30</v>
      </c>
      <c r="EY188" s="19">
        <v>20</v>
      </c>
      <c r="EZ188" s="19">
        <v>30</v>
      </c>
      <c r="FA188" s="19">
        <v>20</v>
      </c>
      <c r="FB188" s="19">
        <v>30</v>
      </c>
      <c r="FC188" s="19">
        <v>20</v>
      </c>
      <c r="FE188" s="25">
        <v>2.1</v>
      </c>
      <c r="FF188" s="25">
        <v>2.2999999999999998</v>
      </c>
      <c r="FG188" s="25">
        <v>2.2000000000000002</v>
      </c>
      <c r="FH188" s="25">
        <v>2.8</v>
      </c>
      <c r="FI188" s="25">
        <v>2.2000000000000002</v>
      </c>
      <c r="FJ188" s="25">
        <v>3.2</v>
      </c>
      <c r="FK188" s="25">
        <v>2.5</v>
      </c>
      <c r="FL188" s="25">
        <v>2.8</v>
      </c>
      <c r="FM188" s="25">
        <v>2.2000000000000002</v>
      </c>
      <c r="FN188" s="25">
        <v>2.8</v>
      </c>
      <c r="FO188" s="25">
        <v>2.2000000000000002</v>
      </c>
      <c r="FP188" s="25">
        <v>3.5</v>
      </c>
      <c r="FQ188" s="25">
        <v>2.2000000000000002</v>
      </c>
      <c r="FR188" s="25"/>
      <c r="FS188" s="25">
        <v>2.8</v>
      </c>
      <c r="FT188" s="25">
        <v>2.8</v>
      </c>
      <c r="FU188" s="25">
        <v>2.5</v>
      </c>
      <c r="FV188" s="25">
        <v>2.8</v>
      </c>
      <c r="FW188" s="25">
        <v>2.5</v>
      </c>
      <c r="FX188" s="25">
        <v>2.5</v>
      </c>
      <c r="FY188" s="25">
        <v>2.5</v>
      </c>
      <c r="FZ188" s="25">
        <v>2.8</v>
      </c>
      <c r="GA188" s="25">
        <v>2.2000000000000002</v>
      </c>
      <c r="GB188" s="25">
        <v>2.8</v>
      </c>
      <c r="GC188" s="25">
        <v>2</v>
      </c>
      <c r="GD188" s="25">
        <v>2.8</v>
      </c>
      <c r="GE188" s="25">
        <v>2.2000000000000002</v>
      </c>
      <c r="GG188" s="28">
        <v>560706</v>
      </c>
      <c r="GH188" s="28">
        <v>386426.8</v>
      </c>
      <c r="GI188" s="28">
        <v>1904278.9</v>
      </c>
      <c r="GJ188" s="28">
        <v>136666</v>
      </c>
      <c r="GK188" s="28">
        <v>151055.4</v>
      </c>
      <c r="GL188" s="28">
        <v>125939.4</v>
      </c>
      <c r="GM188" s="28">
        <v>48865.4</v>
      </c>
      <c r="GN188" s="28">
        <v>448639.5</v>
      </c>
      <c r="GO188" s="28">
        <v>568018.30000000005</v>
      </c>
      <c r="GP188" s="28">
        <v>50075.9</v>
      </c>
      <c r="GQ188" s="28">
        <v>296729</v>
      </c>
      <c r="GR188" s="28">
        <v>3095.5</v>
      </c>
      <c r="GS188" s="28">
        <v>35263.800000000003</v>
      </c>
      <c r="GU188" s="26">
        <v>25.21</v>
      </c>
      <c r="GV188" s="26">
        <v>19.399999999999999</v>
      </c>
      <c r="GW188" s="26">
        <v>59.19</v>
      </c>
      <c r="GX188" s="26">
        <v>41.39</v>
      </c>
      <c r="GY188" s="26">
        <v>56.02</v>
      </c>
      <c r="GZ188" s="26">
        <v>54.81</v>
      </c>
      <c r="HA188" s="26">
        <v>25.58</v>
      </c>
      <c r="HB188" s="26">
        <v>34.549999999999997</v>
      </c>
      <c r="HC188" s="26">
        <v>17.55</v>
      </c>
      <c r="HD188" s="26">
        <v>8.66</v>
      </c>
      <c r="HE188" s="26">
        <v>12.39</v>
      </c>
      <c r="HF188" s="26">
        <v>9.02</v>
      </c>
      <c r="HG188" s="26">
        <v>2</v>
      </c>
      <c r="HI188" s="27">
        <f t="shared" si="74"/>
        <v>2.0439417972426994E-2</v>
      </c>
      <c r="HJ188" s="27">
        <f t="shared" si="74"/>
        <v>9.830522259119687E-3</v>
      </c>
      <c r="HK188" s="27">
        <f t="shared" si="74"/>
        <v>1.4332615399323154E-2</v>
      </c>
      <c r="HL188" s="27">
        <f t="shared" si="74"/>
        <v>1.9129505794861501E-2</v>
      </c>
      <c r="HM188" s="27">
        <f t="shared" si="74"/>
        <v>2.4713102971528213E-2</v>
      </c>
      <c r="HN188" s="27">
        <f t="shared" si="74"/>
        <v>3.9329997905530108E-2</v>
      </c>
      <c r="HO188" s="27">
        <f t="shared" si="74"/>
        <v>3.5299765749788749E-2</v>
      </c>
      <c r="HP188" s="27">
        <f t="shared" si="101"/>
        <v>1.1742659858650461E-2</v>
      </c>
      <c r="HQ188" s="27">
        <f t="shared" si="101"/>
        <v>1.0319150434502929E-2</v>
      </c>
      <c r="HR188" s="27">
        <f t="shared" si="101"/>
        <v>1.9098585565497494E-2</v>
      </c>
      <c r="HS188" s="27">
        <f t="shared" si="101"/>
        <v>9.1851602790693539E-3</v>
      </c>
      <c r="HT188" s="27">
        <f t="shared" si="101"/>
        <v>0.14306600235989944</v>
      </c>
      <c r="HU188" s="27">
        <f t="shared" si="101"/>
        <v>1.0224586512151428E-2</v>
      </c>
      <c r="HW188" s="27">
        <f t="shared" si="77"/>
        <v>4.3726046868413068E-2</v>
      </c>
      <c r="HX188" s="27">
        <f t="shared" si="78"/>
        <v>1.8574771808606647E-2</v>
      </c>
      <c r="HY188" s="27">
        <f t="shared" si="79"/>
        <v>2.3913968793770685E-2</v>
      </c>
      <c r="HZ188" s="27">
        <f t="shared" si="80"/>
        <v>2.7959685669769571E-2</v>
      </c>
      <c r="IA188" s="27">
        <f t="shared" si="81"/>
        <v>3.6355445781415155E-2</v>
      </c>
      <c r="IB188" s="27">
        <f t="shared" si="82"/>
        <v>5.0598042305464483E-2</v>
      </c>
      <c r="IC188" s="27">
        <f t="shared" si="83"/>
        <v>4.5579057536127232E-2</v>
      </c>
      <c r="ID188" s="27">
        <f t="shared" si="84"/>
        <v>1.947285284360006E-2</v>
      </c>
      <c r="IE188" s="27">
        <f t="shared" si="85"/>
        <v>1.4438555287956499E-2</v>
      </c>
      <c r="IF188" s="27">
        <f t="shared" si="86"/>
        <v>2.5744320384723653E-2</v>
      </c>
      <c r="IG188" s="27">
        <f t="shared" si="87"/>
        <v>1.1064444072166942E-2</v>
      </c>
      <c r="IH188" s="27"/>
      <c r="II188" s="27"/>
      <c r="IK188" s="27">
        <f t="shared" si="94"/>
        <v>2.8146159613864127E-3</v>
      </c>
      <c r="IL188" s="27">
        <f t="shared" si="94"/>
        <v>4.0049867363772832E-3</v>
      </c>
      <c r="IM188" s="27">
        <f t="shared" si="94"/>
        <v>1.348757973060166E-2</v>
      </c>
      <c r="IN188" s="27">
        <f t="shared" si="93"/>
        <v>0.30213677259424099</v>
      </c>
      <c r="IO188" s="27">
        <f t="shared" si="93"/>
        <v>7.2501744660068743E-2</v>
      </c>
      <c r="IP188" s="27">
        <f t="shared" si="93"/>
        <v>4.5671803848327001E-3</v>
      </c>
      <c r="IQ188" s="27">
        <f t="shared" si="93"/>
        <v>3.3407101549088818E-2</v>
      </c>
      <c r="IR188" s="27">
        <f t="shared" si="93"/>
        <v>4.8616082978602902E-3</v>
      </c>
      <c r="IS188" s="27">
        <f t="shared" si="93"/>
        <v>6.2972030056395664E-3</v>
      </c>
      <c r="IT188" s="27">
        <f t="shared" si="98"/>
        <v>1.4934028584474875E-2</v>
      </c>
      <c r="IU188" s="27">
        <f t="shared" si="98"/>
        <v>6.9101518353824512E-2</v>
      </c>
      <c r="IV188" s="27">
        <f t="shared" si="98"/>
        <v>8.9059838823121254E-2</v>
      </c>
      <c r="IW188" s="27">
        <f t="shared" si="98"/>
        <v>1.6775637169758439E-2</v>
      </c>
    </row>
    <row r="189" spans="1:257">
      <c r="A189" s="21">
        <v>187</v>
      </c>
      <c r="B189" s="19" t="s">
        <v>173</v>
      </c>
      <c r="C189" s="19">
        <v>4</v>
      </c>
      <c r="D189" s="19">
        <v>1</v>
      </c>
      <c r="E189" s="19">
        <v>2</v>
      </c>
      <c r="G189" s="23">
        <v>41219</v>
      </c>
      <c r="H189" s="24">
        <v>0.22921296296296298</v>
      </c>
      <c r="J189" s="25">
        <v>19.099</v>
      </c>
      <c r="K189" s="25">
        <v>-33.189</v>
      </c>
      <c r="L189" s="25">
        <v>10.542</v>
      </c>
      <c r="M189" s="26"/>
      <c r="O189" s="26">
        <v>43.464970779999994</v>
      </c>
      <c r="P189" s="26">
        <v>8.5668116399999992</v>
      </c>
      <c r="Q189" s="26">
        <v>0.93268591000000001</v>
      </c>
      <c r="R189" s="26">
        <v>1.4615600000000001E-2</v>
      </c>
      <c r="S189" s="26">
        <v>0.25450202999999999</v>
      </c>
      <c r="T189" s="26">
        <v>32.073731500000001</v>
      </c>
      <c r="U189" s="26">
        <v>0.85221179999999996</v>
      </c>
      <c r="V189" s="26">
        <v>7.8701494200000006</v>
      </c>
      <c r="W189" s="26">
        <v>2.1379775999999997</v>
      </c>
      <c r="X189" s="26">
        <v>1.7415772399999998</v>
      </c>
      <c r="Y189" s="26">
        <v>6.3844329999999991E-2</v>
      </c>
      <c r="Z189" s="26">
        <v>0.63700000000000001</v>
      </c>
      <c r="AA189" s="26">
        <v>0.443</v>
      </c>
      <c r="AB189" s="26">
        <f t="shared" si="88"/>
        <v>99.05307784999998</v>
      </c>
      <c r="AC189" s="26">
        <f t="shared" si="89"/>
        <v>0.26822305562573689</v>
      </c>
      <c r="AD189" s="26">
        <f t="shared" si="75"/>
        <v>9.9959019214062472E-2</v>
      </c>
      <c r="AE189" s="26">
        <f t="shared" si="76"/>
        <v>98.684895775160172</v>
      </c>
      <c r="AG189" s="25">
        <v>75.486000000000004</v>
      </c>
      <c r="AH189" s="25">
        <v>19.506</v>
      </c>
      <c r="AI189" s="25">
        <v>0.89249999999999996</v>
      </c>
      <c r="AJ189" s="25">
        <v>2.52E-2</v>
      </c>
      <c r="AK189" s="25">
        <v>0.3024</v>
      </c>
      <c r="AL189" s="25">
        <v>42.844999999999999</v>
      </c>
      <c r="AM189" s="25">
        <v>2.5072999999999999</v>
      </c>
      <c r="AN189" s="25">
        <v>10.516999999999999</v>
      </c>
      <c r="AO189" s="25">
        <v>8.9559999999999995</v>
      </c>
      <c r="AP189" s="25">
        <v>10.917999999999999</v>
      </c>
      <c r="AQ189" s="25">
        <v>0.441</v>
      </c>
      <c r="AR189" s="25">
        <v>7.7192999999999996</v>
      </c>
      <c r="AS189" s="25">
        <v>22.771100000000001</v>
      </c>
      <c r="AU189" s="26">
        <v>40.7089</v>
      </c>
      <c r="AV189" s="26">
        <v>7.149</v>
      </c>
      <c r="AW189" s="26">
        <v>0.88129999999999997</v>
      </c>
      <c r="AX189" s="26">
        <v>1.5299999999999999E-2</v>
      </c>
      <c r="AY189" s="26">
        <v>0.2492</v>
      </c>
      <c r="AZ189" s="26">
        <v>30.21</v>
      </c>
      <c r="BA189" s="26">
        <v>0.82820000000000005</v>
      </c>
      <c r="BB189" s="26">
        <v>6.0251999999999999</v>
      </c>
      <c r="BC189" s="26">
        <v>2.1991999999999998</v>
      </c>
      <c r="BD189" s="26">
        <v>1.2741</v>
      </c>
      <c r="BE189" s="26">
        <v>6.5799999999999997E-2</v>
      </c>
      <c r="BF189" s="26">
        <v>0.69630000000000003</v>
      </c>
      <c r="BG189" s="26">
        <v>0.45540000000000003</v>
      </c>
      <c r="BI189" s="27">
        <f t="shared" si="92"/>
        <v>1.0677019221840922</v>
      </c>
      <c r="BJ189" s="27">
        <f t="shared" si="92"/>
        <v>1.1983230717582878</v>
      </c>
      <c r="BK189" s="27">
        <f t="shared" si="92"/>
        <v>1.0583069442868489</v>
      </c>
      <c r="BL189" s="27">
        <f t="shared" si="91"/>
        <v>0.95526797385620932</v>
      </c>
      <c r="BM189" s="27">
        <f t="shared" si="91"/>
        <v>1.0212762038523273</v>
      </c>
      <c r="BN189" s="27">
        <f t="shared" si="91"/>
        <v>1.0616925355842437</v>
      </c>
      <c r="BO189" s="27">
        <f t="shared" si="91"/>
        <v>1.0289927553730982</v>
      </c>
      <c r="BP189" s="27">
        <f t="shared" si="91"/>
        <v>1.3062055068711413</v>
      </c>
      <c r="BQ189" s="27">
        <f t="shared" si="91"/>
        <v>0.9721615132775554</v>
      </c>
      <c r="BR189" s="27">
        <f t="shared" ref="BR189:BT190" si="102">X189/BD189</f>
        <v>1.3669078094341103</v>
      </c>
      <c r="BS189" s="27">
        <f t="shared" si="102"/>
        <v>0.97027857142857132</v>
      </c>
      <c r="BT189" s="27">
        <f t="shared" si="102"/>
        <v>0.91483555938532235</v>
      </c>
      <c r="BU189" s="27">
        <f t="shared" si="90"/>
        <v>0.97277119016249447</v>
      </c>
      <c r="BW189" s="19">
        <v>423252.3</v>
      </c>
      <c r="BX189" s="19">
        <v>75378.2</v>
      </c>
      <c r="BY189" s="19">
        <v>16997.7</v>
      </c>
      <c r="BZ189" s="19">
        <v>53.3</v>
      </c>
      <c r="CA189" s="19">
        <v>459.9</v>
      </c>
      <c r="CB189" s="19">
        <v>53958.7</v>
      </c>
      <c r="CC189" s="19">
        <v>1226.3</v>
      </c>
      <c r="CD189" s="19">
        <v>47184.3</v>
      </c>
      <c r="CE189" s="19">
        <v>50873</v>
      </c>
      <c r="CF189" s="19">
        <v>5468.2</v>
      </c>
      <c r="CG189" s="19">
        <v>1309.5999999999999</v>
      </c>
      <c r="CH189" s="19">
        <v>239.9</v>
      </c>
      <c r="CI189" s="19">
        <v>8030.7</v>
      </c>
      <c r="CK189" s="19">
        <f t="shared" si="72"/>
        <v>426424.6</v>
      </c>
      <c r="CL189" s="19">
        <f t="shared" si="72"/>
        <v>76695.113725490199</v>
      </c>
      <c r="CM189" s="19">
        <f t="shared" si="72"/>
        <v>23215.27234042553</v>
      </c>
      <c r="CN189" s="19">
        <f t="shared" si="72"/>
        <v>398.15000000000003</v>
      </c>
      <c r="CO189" s="19">
        <f t="shared" si="72"/>
        <v>692.24680851063829</v>
      </c>
      <c r="CP189" s="19">
        <f t="shared" si="72"/>
        <v>54296.066666666666</v>
      </c>
      <c r="CQ189" s="19">
        <f t="shared" si="72"/>
        <v>1436.25</v>
      </c>
      <c r="CR189" s="19">
        <f t="shared" si="99"/>
        <v>47927.350000000006</v>
      </c>
      <c r="CS189" s="19">
        <f t="shared" si="99"/>
        <v>54696.7</v>
      </c>
      <c r="CT189" s="19">
        <f t="shared" si="99"/>
        <v>5788.05</v>
      </c>
      <c r="CU189" s="19">
        <f t="shared" si="99"/>
        <v>3146.7809523809524</v>
      </c>
      <c r="CV189" s="19">
        <f t="shared" si="99"/>
        <v>408</v>
      </c>
      <c r="CW189" s="19">
        <f t="shared" si="99"/>
        <v>9088.65</v>
      </c>
      <c r="CY189" s="19">
        <v>3732.1</v>
      </c>
      <c r="CZ189" s="19">
        <v>1476.2</v>
      </c>
      <c r="DA189" s="19">
        <v>6554.5</v>
      </c>
      <c r="DB189" s="19">
        <v>386.5</v>
      </c>
      <c r="DC189" s="19">
        <v>243.3</v>
      </c>
      <c r="DD189" s="19">
        <v>329.9</v>
      </c>
      <c r="DE189" s="19">
        <v>236.6</v>
      </c>
      <c r="DF189" s="19">
        <v>843</v>
      </c>
      <c r="DG189" s="19">
        <v>3965.3</v>
      </c>
      <c r="DH189" s="19">
        <v>356.5</v>
      </c>
      <c r="DI189" s="19">
        <v>1996</v>
      </c>
      <c r="DJ189" s="19">
        <v>236.6</v>
      </c>
      <c r="DK189" s="19">
        <v>1139.5999999999999</v>
      </c>
      <c r="DM189" s="19">
        <v>2425.9</v>
      </c>
      <c r="DN189" s="19">
        <v>1123</v>
      </c>
      <c r="DO189" s="19">
        <v>5834.7</v>
      </c>
      <c r="DP189" s="19">
        <v>303.2</v>
      </c>
      <c r="DQ189" s="19">
        <v>219.9</v>
      </c>
      <c r="DR189" s="19">
        <v>343.2</v>
      </c>
      <c r="DS189" s="19">
        <v>183.3</v>
      </c>
      <c r="DT189" s="19">
        <v>643.1</v>
      </c>
      <c r="DU189" s="19">
        <v>3682.1</v>
      </c>
      <c r="DV189" s="19">
        <v>283.2</v>
      </c>
      <c r="DW189" s="19">
        <v>1692.8</v>
      </c>
      <c r="DX189" s="19">
        <v>113.3</v>
      </c>
      <c r="DY189" s="19">
        <v>976.3</v>
      </c>
      <c r="EA189" s="19">
        <f t="shared" si="73"/>
        <v>3172.3</v>
      </c>
      <c r="EB189" s="19">
        <f t="shared" si="73"/>
        <v>1316.9137254901962</v>
      </c>
      <c r="EC189" s="19">
        <f t="shared" si="73"/>
        <v>6217.5723404255314</v>
      </c>
      <c r="ED189" s="19">
        <f t="shared" si="73"/>
        <v>344.85</v>
      </c>
      <c r="EE189" s="19">
        <f t="shared" si="73"/>
        <v>232.34680851063831</v>
      </c>
      <c r="EF189" s="19">
        <f t="shared" si="73"/>
        <v>337.36666666666667</v>
      </c>
      <c r="EG189" s="19">
        <f t="shared" si="73"/>
        <v>209.95</v>
      </c>
      <c r="EH189" s="19">
        <f t="shared" si="100"/>
        <v>743.05</v>
      </c>
      <c r="EI189" s="19">
        <f t="shared" si="100"/>
        <v>3823.7</v>
      </c>
      <c r="EJ189" s="19">
        <f t="shared" si="100"/>
        <v>319.85000000000002</v>
      </c>
      <c r="EK189" s="19">
        <f t="shared" si="100"/>
        <v>1837.1809523809525</v>
      </c>
      <c r="EL189" s="19">
        <f t="shared" si="100"/>
        <v>168.1</v>
      </c>
      <c r="EM189" s="19">
        <f t="shared" si="100"/>
        <v>1057.9499999999998</v>
      </c>
      <c r="EO189" s="26">
        <v>30.01</v>
      </c>
      <c r="EQ189" s="19">
        <v>10</v>
      </c>
      <c r="ER189" s="19">
        <v>30</v>
      </c>
      <c r="ES189" s="19">
        <v>20</v>
      </c>
      <c r="ET189" s="19">
        <v>50</v>
      </c>
      <c r="EU189" s="19">
        <v>30</v>
      </c>
      <c r="EV189" s="19">
        <v>30</v>
      </c>
      <c r="EW189" s="19">
        <v>30</v>
      </c>
      <c r="EX189" s="19">
        <v>30</v>
      </c>
      <c r="EY189" s="19">
        <v>20</v>
      </c>
      <c r="EZ189" s="19">
        <v>30</v>
      </c>
      <c r="FA189" s="19">
        <v>20</v>
      </c>
      <c r="FB189" s="19">
        <v>30</v>
      </c>
      <c r="FC189" s="19">
        <v>20</v>
      </c>
      <c r="FE189" s="25">
        <v>2.1</v>
      </c>
      <c r="FF189" s="25">
        <v>2.2999999999999998</v>
      </c>
      <c r="FG189" s="25">
        <v>2.2000000000000002</v>
      </c>
      <c r="FH189" s="25">
        <v>2.8</v>
      </c>
      <c r="FI189" s="25">
        <v>2.2000000000000002</v>
      </c>
      <c r="FJ189" s="25">
        <v>3.2</v>
      </c>
      <c r="FK189" s="25">
        <v>2.5</v>
      </c>
      <c r="FL189" s="25">
        <v>2.8</v>
      </c>
      <c r="FM189" s="25">
        <v>2.2000000000000002</v>
      </c>
      <c r="FN189" s="25">
        <v>2.8</v>
      </c>
      <c r="FO189" s="25">
        <v>2.2000000000000002</v>
      </c>
      <c r="FP189" s="25">
        <v>3.5</v>
      </c>
      <c r="FQ189" s="25">
        <v>2.2000000000000002</v>
      </c>
      <c r="FR189" s="25"/>
      <c r="FS189" s="25">
        <v>2.8</v>
      </c>
      <c r="FT189" s="25">
        <v>2.8</v>
      </c>
      <c r="FU189" s="25">
        <v>2.5</v>
      </c>
      <c r="FV189" s="25">
        <v>2.8</v>
      </c>
      <c r="FW189" s="25">
        <v>2.5</v>
      </c>
      <c r="FX189" s="25">
        <v>2.5</v>
      </c>
      <c r="FY189" s="25">
        <v>2.5</v>
      </c>
      <c r="FZ189" s="25">
        <v>2.8</v>
      </c>
      <c r="GA189" s="25">
        <v>2.2000000000000002</v>
      </c>
      <c r="GB189" s="25">
        <v>2.8</v>
      </c>
      <c r="GC189" s="25">
        <v>2</v>
      </c>
      <c r="GD189" s="25">
        <v>2.8</v>
      </c>
      <c r="GE189" s="25">
        <v>2.2000000000000002</v>
      </c>
      <c r="GG189" s="28">
        <v>560706</v>
      </c>
      <c r="GH189" s="28">
        <v>386426.8</v>
      </c>
      <c r="GI189" s="28">
        <v>1904278.9</v>
      </c>
      <c r="GJ189" s="28">
        <v>136666</v>
      </c>
      <c r="GK189" s="28">
        <v>151055.4</v>
      </c>
      <c r="GL189" s="28">
        <v>125939.4</v>
      </c>
      <c r="GM189" s="28">
        <v>48865.4</v>
      </c>
      <c r="GN189" s="28">
        <v>448639.5</v>
      </c>
      <c r="GO189" s="28">
        <v>568018.30000000005</v>
      </c>
      <c r="GP189" s="28">
        <v>50075.9</v>
      </c>
      <c r="GQ189" s="28">
        <v>296729</v>
      </c>
      <c r="GR189" s="28">
        <v>3095.5</v>
      </c>
      <c r="GS189" s="28">
        <v>35263.800000000003</v>
      </c>
      <c r="GU189" s="26">
        <v>25.21</v>
      </c>
      <c r="GV189" s="26">
        <v>19.399999999999999</v>
      </c>
      <c r="GW189" s="26">
        <v>59.19</v>
      </c>
      <c r="GX189" s="26">
        <v>41.39</v>
      </c>
      <c r="GY189" s="26">
        <v>56.02</v>
      </c>
      <c r="GZ189" s="26">
        <v>54.81</v>
      </c>
      <c r="HA189" s="26">
        <v>25.58</v>
      </c>
      <c r="HB189" s="26">
        <v>34.549999999999997</v>
      </c>
      <c r="HC189" s="26">
        <v>17.55</v>
      </c>
      <c r="HD189" s="26">
        <v>8.66</v>
      </c>
      <c r="HE189" s="26">
        <v>12.39</v>
      </c>
      <c r="HF189" s="26">
        <v>9.02</v>
      </c>
      <c r="HG189" s="26">
        <v>2</v>
      </c>
      <c r="HI189" s="27">
        <f t="shared" si="74"/>
        <v>2.0940066053524928E-2</v>
      </c>
      <c r="HJ189" s="27">
        <f t="shared" si="74"/>
        <v>9.7617954224111254E-3</v>
      </c>
      <c r="HK189" s="27">
        <f t="shared" si="74"/>
        <v>1.4204570642458919E-2</v>
      </c>
      <c r="HL189" s="27">
        <f t="shared" si="74"/>
        <v>1.8607735693592711E-2</v>
      </c>
      <c r="HM189" s="27">
        <f t="shared" si="74"/>
        <v>2.5814341152199664E-2</v>
      </c>
      <c r="HN189" s="27">
        <f t="shared" si="74"/>
        <v>3.7948154379738516E-2</v>
      </c>
      <c r="HO189" s="27">
        <f t="shared" si="74"/>
        <v>3.4898918297802915E-2</v>
      </c>
      <c r="HP189" s="27">
        <f t="shared" si="101"/>
        <v>1.226065581338733E-2</v>
      </c>
      <c r="HQ189" s="27">
        <f t="shared" si="101"/>
        <v>1.0171461966077804E-2</v>
      </c>
      <c r="HR189" s="27">
        <f t="shared" si="101"/>
        <v>1.890358429604037E-2</v>
      </c>
      <c r="HS189" s="27">
        <f t="shared" si="101"/>
        <v>9.5098130097935451E-3</v>
      </c>
      <c r="HT189" s="27">
        <f t="shared" si="101"/>
        <v>0.15454154530029393</v>
      </c>
      <c r="HU189" s="27">
        <f t="shared" si="101"/>
        <v>9.8272592758859665E-3</v>
      </c>
      <c r="HW189" s="27">
        <f t="shared" si="77"/>
        <v>4.4797083308305875E-2</v>
      </c>
      <c r="HX189" s="27">
        <f t="shared" si="78"/>
        <v>1.844491245064582E-2</v>
      </c>
      <c r="HY189" s="27">
        <f t="shared" si="79"/>
        <v>2.3700326116942706E-2</v>
      </c>
      <c r="HZ189" s="27">
        <f t="shared" si="80"/>
        <v>2.7197066489755107E-2</v>
      </c>
      <c r="IA189" s="27">
        <f t="shared" si="81"/>
        <v>3.7975477269000926E-2</v>
      </c>
      <c r="IB189" s="27">
        <f t="shared" si="82"/>
        <v>4.8820300609533601E-2</v>
      </c>
      <c r="IC189" s="27">
        <f t="shared" si="83"/>
        <v>4.5061483306123119E-2</v>
      </c>
      <c r="ID189" s="27">
        <f t="shared" si="84"/>
        <v>2.0331845535340211E-2</v>
      </c>
      <c r="IE189" s="27">
        <f t="shared" si="85"/>
        <v>1.4231909582936063E-2</v>
      </c>
      <c r="IF189" s="27">
        <f t="shared" si="86"/>
        <v>2.5481464523533535E-2</v>
      </c>
      <c r="IG189" s="27">
        <f t="shared" si="87"/>
        <v>1.1455520751597304E-2</v>
      </c>
      <c r="IH189" s="27"/>
      <c r="II189" s="27"/>
      <c r="IK189" s="27">
        <f t="shared" si="94"/>
        <v>2.8268205830296496E-3</v>
      </c>
      <c r="IL189" s="27">
        <f t="shared" si="94"/>
        <v>3.9051830435043603E-3</v>
      </c>
      <c r="IM189" s="27">
        <f t="shared" si="94"/>
        <v>1.3028006418593916E-2</v>
      </c>
      <c r="IN189" s="27">
        <f t="shared" si="93"/>
        <v>0.41749299980661303</v>
      </c>
      <c r="IO189" s="27">
        <f t="shared" si="93"/>
        <v>6.9681647591901347E-2</v>
      </c>
      <c r="IP189" s="27">
        <f t="shared" si="93"/>
        <v>4.5653506921169949E-3</v>
      </c>
      <c r="IQ189" s="27">
        <f t="shared" si="93"/>
        <v>3.4869919545578214E-2</v>
      </c>
      <c r="IR189" s="27">
        <f t="shared" si="93"/>
        <v>4.9276665988977489E-3</v>
      </c>
      <c r="IS189" s="27">
        <f t="shared" si="93"/>
        <v>6.1378786592617115E-3</v>
      </c>
      <c r="IT189" s="27">
        <f t="shared" si="98"/>
        <v>1.5062877473420874E-2</v>
      </c>
      <c r="IU189" s="27">
        <f t="shared" si="98"/>
        <v>6.9582606839524636E-2</v>
      </c>
      <c r="IV189" s="27">
        <f t="shared" si="98"/>
        <v>0.10544477503077883</v>
      </c>
      <c r="IW189" s="27">
        <f t="shared" si="98"/>
        <v>1.6190448218745851E-2</v>
      </c>
    </row>
    <row r="190" spans="1:257">
      <c r="A190" s="21">
        <v>188</v>
      </c>
      <c r="B190" s="19" t="s">
        <v>173</v>
      </c>
      <c r="C190" s="19">
        <v>4</v>
      </c>
      <c r="D190" s="19">
        <v>1</v>
      </c>
      <c r="E190" s="19">
        <v>3</v>
      </c>
      <c r="G190" s="23">
        <v>41219</v>
      </c>
      <c r="H190" s="24">
        <v>0.23222222222222222</v>
      </c>
      <c r="I190" s="24"/>
      <c r="J190" s="25">
        <v>19.094000000000001</v>
      </c>
      <c r="K190" s="25">
        <v>-33.183</v>
      </c>
      <c r="L190" s="25">
        <v>10.542999999999999</v>
      </c>
      <c r="M190" s="26"/>
      <c r="O190" s="26">
        <v>43.770896399999998</v>
      </c>
      <c r="P190" s="26">
        <v>8.0849993399999995</v>
      </c>
      <c r="Q190" s="26">
        <v>0.88429969999999991</v>
      </c>
      <c r="R190" s="26">
        <v>2.7769640000000002E-2</v>
      </c>
      <c r="S190" s="26">
        <v>0.25744424999999999</v>
      </c>
      <c r="T190" s="26">
        <v>32.153494500000001</v>
      </c>
      <c r="U190" s="26">
        <v>0.90386099999999991</v>
      </c>
      <c r="V190" s="26">
        <v>8.0940158699999998</v>
      </c>
      <c r="W190" s="26">
        <v>1.9392912</v>
      </c>
      <c r="X190" s="26">
        <v>1.7213576900000001</v>
      </c>
      <c r="Y190" s="26">
        <v>4.9389009999999997E-2</v>
      </c>
      <c r="Z190" s="26">
        <v>0.80999999999999994</v>
      </c>
      <c r="AA190" s="26">
        <v>0.42300000000000004</v>
      </c>
      <c r="AB190" s="26">
        <f t="shared" si="88"/>
        <v>99.119818600000002</v>
      </c>
      <c r="AC190" s="26">
        <f t="shared" si="89"/>
        <v>0.3410685636685194</v>
      </c>
      <c r="AD190" s="26">
        <f t="shared" si="75"/>
        <v>9.5446196676181566E-2</v>
      </c>
      <c r="AE190" s="26">
        <f t="shared" si="76"/>
        <v>98.683303839655309</v>
      </c>
      <c r="AG190" s="25">
        <v>76.067999999999998</v>
      </c>
      <c r="AH190" s="25">
        <v>18.376999999999999</v>
      </c>
      <c r="AI190" s="25">
        <v>0.84809999999999997</v>
      </c>
      <c r="AJ190" s="25">
        <v>4.5499999999999999E-2</v>
      </c>
      <c r="AK190" s="25">
        <v>0.30599999999999999</v>
      </c>
      <c r="AL190" s="25">
        <v>42.957999999999998</v>
      </c>
      <c r="AM190" s="25">
        <v>2.661</v>
      </c>
      <c r="AN190" s="25">
        <v>10.808</v>
      </c>
      <c r="AO190" s="25">
        <v>8.1270000000000007</v>
      </c>
      <c r="AP190" s="25">
        <v>10.779</v>
      </c>
      <c r="AQ190" s="25">
        <v>0.34449999999999997</v>
      </c>
      <c r="AR190" s="25">
        <v>9.8491</v>
      </c>
      <c r="AS190" s="25">
        <v>21.709700000000002</v>
      </c>
      <c r="AU190" s="26">
        <v>41.022799999999997</v>
      </c>
      <c r="AV190" s="26">
        <v>6.7351999999999999</v>
      </c>
      <c r="AW190" s="26">
        <v>0.83750000000000002</v>
      </c>
      <c r="AX190" s="26">
        <v>2.75E-2</v>
      </c>
      <c r="AY190" s="26">
        <v>0.25219999999999998</v>
      </c>
      <c r="AZ190" s="26">
        <v>30.2897</v>
      </c>
      <c r="BA190" s="26">
        <v>0.87890000000000001</v>
      </c>
      <c r="BB190" s="26">
        <v>6.1919000000000004</v>
      </c>
      <c r="BC190" s="26">
        <v>1.9957</v>
      </c>
      <c r="BD190" s="26">
        <v>1.2579</v>
      </c>
      <c r="BE190" s="26">
        <v>5.1400000000000001E-2</v>
      </c>
      <c r="BF190" s="26">
        <v>0.88839999999999997</v>
      </c>
      <c r="BG190" s="26">
        <v>0.43419999999999997</v>
      </c>
      <c r="BI190" s="27">
        <f t="shared" si="92"/>
        <v>1.0669894887720974</v>
      </c>
      <c r="BJ190" s="27">
        <f t="shared" si="92"/>
        <v>1.2004096893930396</v>
      </c>
      <c r="BK190" s="27">
        <f t="shared" si="92"/>
        <v>1.05588023880597</v>
      </c>
      <c r="BL190" s="27">
        <f t="shared" si="92"/>
        <v>1.009805090909091</v>
      </c>
      <c r="BM190" s="27">
        <f t="shared" si="92"/>
        <v>1.0207940126883426</v>
      </c>
      <c r="BN190" s="27">
        <f t="shared" si="92"/>
        <v>1.0615322865528547</v>
      </c>
      <c r="BO190" s="27">
        <f t="shared" si="92"/>
        <v>1.0284002730686084</v>
      </c>
      <c r="BP190" s="27">
        <f t="shared" si="92"/>
        <v>1.3071942166378654</v>
      </c>
      <c r="BQ190" s="27">
        <f t="shared" si="92"/>
        <v>0.97173482988425108</v>
      </c>
      <c r="BR190" s="27">
        <f t="shared" si="102"/>
        <v>1.3684376262024009</v>
      </c>
      <c r="BS190" s="27">
        <f t="shared" si="102"/>
        <v>0.96087568093385201</v>
      </c>
      <c r="BT190" s="27">
        <f t="shared" si="102"/>
        <v>0.9117514633048176</v>
      </c>
      <c r="BU190" s="27">
        <f t="shared" si="90"/>
        <v>0.97420543528327974</v>
      </c>
      <c r="BW190" s="19">
        <v>426519</v>
      </c>
      <c r="BX190" s="19">
        <v>71012.7</v>
      </c>
      <c r="BY190" s="19">
        <v>16149.2</v>
      </c>
      <c r="BZ190" s="19">
        <v>79.900000000000006</v>
      </c>
      <c r="CA190" s="19">
        <v>466.4</v>
      </c>
      <c r="CB190" s="19">
        <v>54100.6</v>
      </c>
      <c r="CC190" s="19">
        <v>1299.0999999999999</v>
      </c>
      <c r="CD190" s="19">
        <v>48491</v>
      </c>
      <c r="CE190" s="19">
        <v>46165.9</v>
      </c>
      <c r="CF190" s="19">
        <v>5396.4</v>
      </c>
      <c r="CG190" s="19">
        <v>1022.7</v>
      </c>
      <c r="CH190" s="19">
        <v>306.5</v>
      </c>
      <c r="CI190" s="19">
        <v>7654.9</v>
      </c>
      <c r="CK190" s="19">
        <f t="shared" si="72"/>
        <v>429809.2</v>
      </c>
      <c r="CL190" s="19">
        <f t="shared" si="72"/>
        <v>72394.305882352943</v>
      </c>
      <c r="CM190" s="19">
        <f t="shared" si="72"/>
        <v>22585.72765957447</v>
      </c>
      <c r="CN190" s="19">
        <f t="shared" si="72"/>
        <v>371.4</v>
      </c>
      <c r="CO190" s="19">
        <f t="shared" si="72"/>
        <v>679.9702127659574</v>
      </c>
      <c r="CP190" s="19">
        <f t="shared" si="72"/>
        <v>54438.568421052631</v>
      </c>
      <c r="CQ190" s="19">
        <f t="shared" si="72"/>
        <v>1484</v>
      </c>
      <c r="CR190" s="19">
        <f t="shared" si="99"/>
        <v>49238.8</v>
      </c>
      <c r="CS190" s="19">
        <f t="shared" si="99"/>
        <v>50068.3</v>
      </c>
      <c r="CT190" s="19">
        <f t="shared" si="99"/>
        <v>5736.15</v>
      </c>
      <c r="CU190" s="19">
        <f t="shared" si="99"/>
        <v>2835.4380952380952</v>
      </c>
      <c r="CV190" s="19">
        <f t="shared" si="99"/>
        <v>446.78888888888889</v>
      </c>
      <c r="CW190" s="19">
        <f t="shared" si="99"/>
        <v>8739.1999999999989</v>
      </c>
      <c r="CY190" s="19">
        <v>3864.1</v>
      </c>
      <c r="CZ190" s="19">
        <v>1512.3</v>
      </c>
      <c r="DA190" s="19">
        <v>6838.8</v>
      </c>
      <c r="DB190" s="19">
        <v>319.8</v>
      </c>
      <c r="DC190" s="19">
        <v>243.2</v>
      </c>
      <c r="DD190" s="19">
        <v>369.8</v>
      </c>
      <c r="DE190" s="19">
        <v>169.9</v>
      </c>
      <c r="DF190" s="19">
        <v>902.7</v>
      </c>
      <c r="DG190" s="19">
        <v>4197.2</v>
      </c>
      <c r="DH190" s="19">
        <v>389.7</v>
      </c>
      <c r="DI190" s="19">
        <v>1908.7</v>
      </c>
      <c r="DJ190" s="19">
        <v>169.9</v>
      </c>
      <c r="DK190" s="19">
        <v>1269.2</v>
      </c>
      <c r="DM190" s="19">
        <v>2525</v>
      </c>
      <c r="DN190" s="19">
        <v>1222.5</v>
      </c>
      <c r="DO190" s="19">
        <v>5979.4</v>
      </c>
      <c r="DP190" s="19">
        <v>263.2</v>
      </c>
      <c r="DQ190" s="19">
        <v>179.9</v>
      </c>
      <c r="DR190" s="19">
        <v>313.10000000000002</v>
      </c>
      <c r="DS190" s="19">
        <v>199.9</v>
      </c>
      <c r="DT190" s="19">
        <v>592.9</v>
      </c>
      <c r="DU190" s="19">
        <v>3607.6</v>
      </c>
      <c r="DV190" s="19">
        <v>289.8</v>
      </c>
      <c r="DW190" s="19">
        <v>1725.5</v>
      </c>
      <c r="DX190" s="19">
        <v>116.6</v>
      </c>
      <c r="DY190" s="19">
        <v>899.4</v>
      </c>
      <c r="EA190" s="19">
        <f t="shared" si="73"/>
        <v>3290.2</v>
      </c>
      <c r="EB190" s="19">
        <f t="shared" si="73"/>
        <v>1381.6058823529411</v>
      </c>
      <c r="EC190" s="19">
        <f t="shared" si="73"/>
        <v>6436.5276595744681</v>
      </c>
      <c r="ED190" s="19">
        <f t="shared" si="73"/>
        <v>291.5</v>
      </c>
      <c r="EE190" s="19">
        <f t="shared" si="73"/>
        <v>213.57021276595745</v>
      </c>
      <c r="EF190" s="19">
        <f t="shared" si="73"/>
        <v>337.96842105263158</v>
      </c>
      <c r="EG190" s="19">
        <f t="shared" si="73"/>
        <v>184.9</v>
      </c>
      <c r="EH190" s="19">
        <f t="shared" si="100"/>
        <v>747.8</v>
      </c>
      <c r="EI190" s="19">
        <f t="shared" si="100"/>
        <v>3902.3999999999996</v>
      </c>
      <c r="EJ190" s="19">
        <f t="shared" si="100"/>
        <v>339.75</v>
      </c>
      <c r="EK190" s="19">
        <f t="shared" si="100"/>
        <v>1812.7380952380952</v>
      </c>
      <c r="EL190" s="19">
        <f t="shared" si="100"/>
        <v>140.28888888888889</v>
      </c>
      <c r="EM190" s="19">
        <f t="shared" si="100"/>
        <v>1084.3</v>
      </c>
      <c r="EO190" s="26">
        <v>30.02</v>
      </c>
      <c r="EQ190" s="19">
        <v>10</v>
      </c>
      <c r="ER190" s="19">
        <v>30</v>
      </c>
      <c r="ES190" s="19">
        <v>20</v>
      </c>
      <c r="ET190" s="19">
        <v>50</v>
      </c>
      <c r="EU190" s="19">
        <v>30</v>
      </c>
      <c r="EV190" s="19">
        <v>30</v>
      </c>
      <c r="EW190" s="19">
        <v>30</v>
      </c>
      <c r="EX190" s="19">
        <v>30</v>
      </c>
      <c r="EY190" s="19">
        <v>20</v>
      </c>
      <c r="EZ190" s="19">
        <v>30</v>
      </c>
      <c r="FA190" s="19">
        <v>20</v>
      </c>
      <c r="FB190" s="19">
        <v>30</v>
      </c>
      <c r="FC190" s="19">
        <v>20</v>
      </c>
      <c r="FE190" s="25">
        <v>2.1</v>
      </c>
      <c r="FF190" s="25">
        <v>2.2999999999999998</v>
      </c>
      <c r="FG190" s="25">
        <v>2.2000000000000002</v>
      </c>
      <c r="FH190" s="25">
        <v>2.8</v>
      </c>
      <c r="FI190" s="25">
        <v>2.2000000000000002</v>
      </c>
      <c r="FJ190" s="25">
        <v>3.2</v>
      </c>
      <c r="FK190" s="25">
        <v>2.5</v>
      </c>
      <c r="FL190" s="25">
        <v>2.8</v>
      </c>
      <c r="FM190" s="25">
        <v>2.2000000000000002</v>
      </c>
      <c r="FN190" s="25">
        <v>2.8</v>
      </c>
      <c r="FO190" s="25">
        <v>2.2000000000000002</v>
      </c>
      <c r="FP190" s="25">
        <v>3.5</v>
      </c>
      <c r="FQ190" s="25">
        <v>2.2000000000000002</v>
      </c>
      <c r="FR190" s="25"/>
      <c r="FS190" s="25">
        <v>2.8</v>
      </c>
      <c r="FT190" s="25">
        <v>2.8</v>
      </c>
      <c r="FU190" s="25">
        <v>2.5</v>
      </c>
      <c r="FV190" s="25">
        <v>2.8</v>
      </c>
      <c r="FW190" s="25">
        <v>2.5</v>
      </c>
      <c r="FX190" s="25">
        <v>2.5</v>
      </c>
      <c r="FY190" s="25">
        <v>2.5</v>
      </c>
      <c r="FZ190" s="25">
        <v>2.8</v>
      </c>
      <c r="GA190" s="25">
        <v>2.2000000000000002</v>
      </c>
      <c r="GB190" s="25">
        <v>2.8</v>
      </c>
      <c r="GC190" s="25">
        <v>2</v>
      </c>
      <c r="GD190" s="25">
        <v>2.8</v>
      </c>
      <c r="GE190" s="25">
        <v>2.2000000000000002</v>
      </c>
      <c r="GG190" s="28">
        <v>560706</v>
      </c>
      <c r="GH190" s="28">
        <v>386426.8</v>
      </c>
      <c r="GI190" s="28">
        <v>1904278.9</v>
      </c>
      <c r="GJ190" s="28">
        <v>136666</v>
      </c>
      <c r="GK190" s="28">
        <v>151055.4</v>
      </c>
      <c r="GL190" s="28">
        <v>125939.4</v>
      </c>
      <c r="GM190" s="28">
        <v>48865.4</v>
      </c>
      <c r="GN190" s="28">
        <v>448639.5</v>
      </c>
      <c r="GO190" s="28">
        <v>568018.30000000005</v>
      </c>
      <c r="GP190" s="28">
        <v>50075.9</v>
      </c>
      <c r="GQ190" s="28">
        <v>296729</v>
      </c>
      <c r="GR190" s="28">
        <v>3095.5</v>
      </c>
      <c r="GS190" s="28">
        <v>35263.800000000003</v>
      </c>
      <c r="GU190" s="26">
        <v>25.21</v>
      </c>
      <c r="GV190" s="26">
        <v>19.399999999999999</v>
      </c>
      <c r="GW190" s="26">
        <v>59.19</v>
      </c>
      <c r="GX190" s="26">
        <v>41.39</v>
      </c>
      <c r="GY190" s="26">
        <v>56.02</v>
      </c>
      <c r="GZ190" s="26">
        <v>54.81</v>
      </c>
      <c r="HA190" s="26">
        <v>25.58</v>
      </c>
      <c r="HB190" s="26">
        <v>34.549999999999997</v>
      </c>
      <c r="HC190" s="26">
        <v>17.55</v>
      </c>
      <c r="HD190" s="26">
        <v>8.66</v>
      </c>
      <c r="HE190" s="26">
        <v>12.39</v>
      </c>
      <c r="HF190" s="26">
        <v>9.02</v>
      </c>
      <c r="HG190" s="26">
        <v>2</v>
      </c>
      <c r="HI190" s="27">
        <f t="shared" si="74"/>
        <v>2.1307860308804334E-2</v>
      </c>
      <c r="HJ190" s="27">
        <f t="shared" si="74"/>
        <v>1.0014432685663427E-2</v>
      </c>
      <c r="HK190" s="27">
        <f t="shared" si="74"/>
        <v>1.4416976061202827E-2</v>
      </c>
      <c r="HL190" s="27">
        <f t="shared" si="74"/>
        <v>1.8081634438562009E-2</v>
      </c>
      <c r="HM190" s="27">
        <f t="shared" si="74"/>
        <v>2.4733500436603786E-2</v>
      </c>
      <c r="HN190" s="27">
        <f t="shared" si="74"/>
        <v>3.7969924411416452E-2</v>
      </c>
      <c r="HO190" s="27">
        <f t="shared" si="74"/>
        <v>3.272653321586131E-2</v>
      </c>
      <c r="HP190" s="27">
        <f t="shared" si="101"/>
        <v>1.2307041730047518E-2</v>
      </c>
      <c r="HQ190" s="27">
        <f t="shared" si="101"/>
        <v>1.0269383317831466E-2</v>
      </c>
      <c r="HR190" s="27">
        <f t="shared" si="101"/>
        <v>1.9501326314830782E-2</v>
      </c>
      <c r="HS190" s="27">
        <f t="shared" si="101"/>
        <v>9.3532373844330639E-3</v>
      </c>
      <c r="HT190" s="27">
        <f t="shared" si="101"/>
        <v>0.14068056932493586</v>
      </c>
      <c r="HU190" s="27">
        <f t="shared" si="101"/>
        <v>9.9618976140936084E-3</v>
      </c>
      <c r="HW190" s="27">
        <f t="shared" si="77"/>
        <v>4.5583905558625112E-2</v>
      </c>
      <c r="HX190" s="27">
        <f t="shared" si="78"/>
        <v>1.8922270559561045E-2</v>
      </c>
      <c r="HY190" s="27">
        <f t="shared" si="79"/>
        <v>2.405472455811692E-2</v>
      </c>
      <c r="HZ190" s="27">
        <f t="shared" si="80"/>
        <v>2.6428116895402233E-2</v>
      </c>
      <c r="IA190" s="27">
        <f t="shared" si="81"/>
        <v>3.6385452492287834E-2</v>
      </c>
      <c r="IB190" s="27">
        <f t="shared" si="82"/>
        <v>4.8848307755287264E-2</v>
      </c>
      <c r="IC190" s="27">
        <f t="shared" si="83"/>
        <v>4.2256499688320119E-2</v>
      </c>
      <c r="ID190" s="27">
        <f t="shared" si="84"/>
        <v>2.04087673009378E-2</v>
      </c>
      <c r="IE190" s="27">
        <f t="shared" si="85"/>
        <v>1.4368921138309787E-2</v>
      </c>
      <c r="IF190" s="27">
        <f t="shared" si="86"/>
        <v>2.6287202832602448E-2</v>
      </c>
      <c r="IG190" s="27">
        <f t="shared" si="87"/>
        <v>1.1266909753288068E-2</v>
      </c>
      <c r="IH190" s="27"/>
      <c r="II190" s="27"/>
      <c r="IK190" s="27">
        <f t="shared" si="94"/>
        <v>2.8161129180192873E-3</v>
      </c>
      <c r="IL190" s="27">
        <f t="shared" si="94"/>
        <v>4.0304663162820829E-3</v>
      </c>
      <c r="IM190" s="27">
        <f t="shared" si="94"/>
        <v>1.3614265767902154E-2</v>
      </c>
      <c r="IN190" s="27">
        <f t="shared" si="93"/>
        <v>0.26301885575872902</v>
      </c>
      <c r="IO190" s="27">
        <f t="shared" si="93"/>
        <v>6.7535573123924775E-2</v>
      </c>
      <c r="IP190" s="27">
        <f t="shared" si="93"/>
        <v>4.5585763457934277E-3</v>
      </c>
      <c r="IQ190" s="27">
        <f t="shared" si="93"/>
        <v>3.31364975990701E-2</v>
      </c>
      <c r="IR190" s="27">
        <f t="shared" si="93"/>
        <v>4.858471810056492E-3</v>
      </c>
      <c r="IS190" s="27">
        <f t="shared" si="93"/>
        <v>6.494375224134109E-3</v>
      </c>
      <c r="IT190" s="27">
        <f t="shared" si="98"/>
        <v>1.5220720246212013E-2</v>
      </c>
      <c r="IU190" s="27">
        <f t="shared" si="98"/>
        <v>8.6034510707234169E-2</v>
      </c>
      <c r="IV190" s="27">
        <f t="shared" si="98"/>
        <v>8.3301221666129646E-2</v>
      </c>
      <c r="IW190" s="27">
        <f t="shared" si="98"/>
        <v>1.6709877315633444E-2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1" sqref="K1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standards</vt:lpstr>
      <vt:lpstr>analyses</vt:lpstr>
      <vt:lpstr>BSE locations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2014-02-18T16:01:22Z</dcterms:created>
  <dcterms:modified xsi:type="dcterms:W3CDTF">2014-02-27T17:47:00Z</dcterms:modified>
</cp:coreProperties>
</file>