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uardomansur/Documents/Geologia/Projects/Luanga Project/Project UQAC/Manuscript/To Sarah/V2/Submitted/Review 1/"/>
    </mc:Choice>
  </mc:AlternateContent>
  <xr:revisionPtr revIDLastSave="0" documentId="13_ncr:1_{671A1395-C58E-F748-93A8-E159790CC468}" xr6:coauthVersionLast="47" xr6:coauthVersionMax="47" xr10:uidLastSave="{00000000-0000-0000-0000-000000000000}"/>
  <bookViews>
    <workbookView xWindow="0" yWindow="500" windowWidth="35840" windowHeight="20040" xr2:uid="{00000000-000D-0000-FFFF-FFFF00000000}"/>
  </bookViews>
  <sheets>
    <sheet name="READ ME" sheetId="9" r:id="rId1"/>
    <sheet name="Table 1" sheetId="8" r:id="rId2"/>
    <sheet name="Table 2" sheetId="7" r:id="rId3"/>
    <sheet name="Table 3" sheetId="5" r:id="rId4"/>
    <sheet name="Table 4" sheetId="6" r:id="rId5"/>
    <sheet name="Table 5" sheetId="1" r:id="rId6"/>
    <sheet name="Table 6" sheetId="3" r:id="rId7"/>
    <sheet name="Table 7" sheetId="4" r:id="rId8"/>
    <sheet name="Table 8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1" i="3" l="1"/>
  <c r="E74" i="3"/>
  <c r="E68" i="3"/>
  <c r="E60" i="3"/>
  <c r="E50" i="3"/>
  <c r="E41" i="3"/>
  <c r="E32" i="3"/>
  <c r="E25" i="3"/>
  <c r="E16" i="3"/>
  <c r="I25" i="8" l="1"/>
  <c r="H25" i="8"/>
  <c r="G25" i="8"/>
  <c r="F25" i="8"/>
  <c r="E25" i="8"/>
  <c r="D25" i="8"/>
  <c r="C25" i="8"/>
  <c r="I20" i="8"/>
  <c r="H20" i="8"/>
  <c r="G20" i="8"/>
  <c r="F20" i="8"/>
  <c r="E20" i="8"/>
  <c r="D20" i="8"/>
  <c r="C20" i="8"/>
  <c r="I15" i="8"/>
  <c r="H15" i="8"/>
  <c r="G15" i="8"/>
  <c r="E15" i="8"/>
  <c r="D15" i="8"/>
  <c r="C15" i="8"/>
  <c r="I10" i="8"/>
  <c r="H10" i="8"/>
  <c r="G10" i="8"/>
  <c r="E10" i="8"/>
  <c r="D10" i="8"/>
  <c r="C10" i="8"/>
  <c r="G19" i="7"/>
  <c r="F19" i="7"/>
  <c r="E19" i="7"/>
  <c r="D19" i="7"/>
  <c r="C19" i="7"/>
  <c r="G14" i="7"/>
  <c r="F14" i="7"/>
  <c r="E14" i="7"/>
  <c r="D14" i="7"/>
  <c r="C14" i="7"/>
  <c r="D11" i="7"/>
  <c r="G9" i="7"/>
  <c r="F9" i="7"/>
  <c r="E9" i="7"/>
  <c r="D9" i="7"/>
  <c r="C9" i="7"/>
</calcChain>
</file>

<file path=xl/sharedStrings.xml><?xml version="1.0" encoding="utf-8"?>
<sst xmlns="http://schemas.openxmlformats.org/spreadsheetml/2006/main" count="785" uniqueCount="164">
  <si>
    <t>Sample</t>
  </si>
  <si>
    <t>226-77.6</t>
  </si>
  <si>
    <t>226-80.2</t>
  </si>
  <si>
    <t>224-55.77</t>
  </si>
  <si>
    <t>224-65.56</t>
  </si>
  <si>
    <t>69-121</t>
  </si>
  <si>
    <t>69-121.6</t>
  </si>
  <si>
    <t>224-62.15</t>
  </si>
  <si>
    <t>69-111</t>
  </si>
  <si>
    <t>224-47.5</t>
  </si>
  <si>
    <t>Element</t>
  </si>
  <si>
    <t>S</t>
  </si>
  <si>
    <t>Fe</t>
  </si>
  <si>
    <t>Co</t>
  </si>
  <si>
    <t>Ni</t>
  </si>
  <si>
    <t>Cu</t>
  </si>
  <si>
    <t>Zn</t>
  </si>
  <si>
    <t>As</t>
  </si>
  <si>
    <t>Se</t>
  </si>
  <si>
    <t>Mo</t>
  </si>
  <si>
    <t>Ru</t>
  </si>
  <si>
    <t>Rh</t>
  </si>
  <si>
    <t>Pd</t>
  </si>
  <si>
    <t>Ag</t>
  </si>
  <si>
    <t>Cd</t>
  </si>
  <si>
    <t>In</t>
  </si>
  <si>
    <t>Sn</t>
  </si>
  <si>
    <t>Sb</t>
  </si>
  <si>
    <t>Te</t>
  </si>
  <si>
    <t>Re</t>
  </si>
  <si>
    <t>Os</t>
  </si>
  <si>
    <t>Ir</t>
  </si>
  <si>
    <t>Pt</t>
  </si>
  <si>
    <t>Au</t>
  </si>
  <si>
    <t>Tl</t>
  </si>
  <si>
    <t>Pb</t>
  </si>
  <si>
    <t>Bi</t>
  </si>
  <si>
    <t>JB-MSS-5 Working value</t>
  </si>
  <si>
    <t>n.d.</t>
  </si>
  <si>
    <t>Stdev</t>
  </si>
  <si>
    <t>GSE-1 g Working value</t>
  </si>
  <si>
    <t>MASS-1 Working value</t>
  </si>
  <si>
    <t>UQAC FeS-1 Working value</t>
  </si>
  <si>
    <t>Isotope used</t>
  </si>
  <si>
    <t>Detection limits</t>
  </si>
  <si>
    <t>Reference materials used for calibration</t>
  </si>
  <si>
    <t>Concentrations used (Georem for GSE-1g, certificates for Po-727 and MASS-1)</t>
  </si>
  <si>
    <t>AVE JB-MSS-5</t>
  </si>
  <si>
    <t>Stdev (n= 25)</t>
  </si>
  <si>
    <t>RSD (%)</t>
  </si>
  <si>
    <t>AVE GSE-1g</t>
  </si>
  <si>
    <t>AVE MASS-1</t>
  </si>
  <si>
    <t>AVE UQAC-FeS-1</t>
  </si>
  <si>
    <t>Correction for interferences</t>
  </si>
  <si>
    <r>
      <t>Ru</t>
    </r>
    <r>
      <rPr>
        <i/>
        <vertAlign val="superscript"/>
        <sz val="11"/>
        <color theme="1"/>
        <rFont val="Times New Roman"/>
        <family val="1"/>
      </rPr>
      <t>101</t>
    </r>
    <r>
      <rPr>
        <i/>
        <sz val="11"/>
        <color theme="1"/>
        <rFont val="Times New Roman"/>
        <family val="1"/>
      </rPr>
      <t xml:space="preserve"> corrected for Ni</t>
    </r>
    <r>
      <rPr>
        <i/>
        <vertAlign val="superscript"/>
        <sz val="11"/>
        <color theme="1"/>
        <rFont val="Times New Roman"/>
        <family val="1"/>
      </rPr>
      <t>61</t>
    </r>
  </si>
  <si>
    <r>
      <t>Pd</t>
    </r>
    <r>
      <rPr>
        <i/>
        <vertAlign val="superscript"/>
        <sz val="11"/>
        <color theme="1"/>
        <rFont val="Times New Roman"/>
        <family val="1"/>
      </rPr>
      <t xml:space="preserve">108 </t>
    </r>
    <r>
      <rPr>
        <i/>
        <sz val="11"/>
        <color theme="1"/>
        <rFont val="Times New Roman"/>
        <family val="1"/>
      </rPr>
      <t>corrected for Cd</t>
    </r>
    <r>
      <rPr>
        <i/>
        <vertAlign val="superscript"/>
        <sz val="11"/>
        <color theme="1"/>
        <rFont val="Times New Roman"/>
        <family val="1"/>
      </rPr>
      <t>108</t>
    </r>
  </si>
  <si>
    <r>
      <t>Rh</t>
    </r>
    <r>
      <rPr>
        <i/>
        <vertAlign val="superscript"/>
        <sz val="11"/>
        <color theme="1"/>
        <rFont val="Times New Roman"/>
        <family val="1"/>
      </rPr>
      <t>103</t>
    </r>
    <r>
      <rPr>
        <i/>
        <sz val="11"/>
        <color theme="1"/>
        <rFont val="Times New Roman"/>
        <family val="1"/>
      </rPr>
      <t xml:space="preserve"> corrected for Cu</t>
    </r>
    <r>
      <rPr>
        <i/>
        <vertAlign val="superscript"/>
        <sz val="11"/>
        <color theme="1"/>
        <rFont val="Times New Roman"/>
        <family val="1"/>
      </rPr>
      <t>63</t>
    </r>
  </si>
  <si>
    <r>
      <t>In</t>
    </r>
    <r>
      <rPr>
        <i/>
        <vertAlign val="superscript"/>
        <sz val="11"/>
        <color theme="1"/>
        <rFont val="Times New Roman"/>
        <family val="1"/>
      </rPr>
      <t>115</t>
    </r>
    <r>
      <rPr>
        <i/>
        <sz val="11"/>
        <color theme="1"/>
        <rFont val="Times New Roman"/>
        <family val="1"/>
      </rPr>
      <t xml:space="preserve"> corrected for Sn</t>
    </r>
    <r>
      <rPr>
        <i/>
        <vertAlign val="superscript"/>
        <sz val="11"/>
        <color theme="1"/>
        <rFont val="Times New Roman"/>
        <family val="1"/>
      </rPr>
      <t>115</t>
    </r>
  </si>
  <si>
    <t>1% Ni produced approximately 0.007 ppm Ru</t>
  </si>
  <si>
    <t>1ppm Cd produced approximately 0.034 ppm Pd</t>
  </si>
  <si>
    <t>1% Cu produced approximately 0.1 ppm Rh</t>
  </si>
  <si>
    <t>1ppm Sn produced approximately 0.004 ppm In</t>
  </si>
  <si>
    <t>Po-727</t>
  </si>
  <si>
    <t>MASS-1</t>
  </si>
  <si>
    <t>GSE-1g</t>
  </si>
  <si>
    <t>ESM</t>
  </si>
  <si>
    <t>Rock type</t>
  </si>
  <si>
    <t>Mineralization style</t>
  </si>
  <si>
    <t>Cr</t>
  </si>
  <si>
    <t>S/Se</t>
  </si>
  <si>
    <t>Se/Te</t>
  </si>
  <si>
    <t>Pt/Pd</t>
  </si>
  <si>
    <t>71-101.05</t>
  </si>
  <si>
    <t>Orthopyroxenite</t>
  </si>
  <si>
    <t>Barren</t>
  </si>
  <si>
    <t>78-85.78</t>
  </si>
  <si>
    <t>Plg-Harzburgite</t>
  </si>
  <si>
    <t xml:space="preserve">78-157.10 </t>
  </si>
  <si>
    <t>Melanorite</t>
  </si>
  <si>
    <t>141-39.16</t>
  </si>
  <si>
    <t>Serpentinite</t>
  </si>
  <si>
    <t>77.135.5</t>
  </si>
  <si>
    <t>Harzburgite</t>
  </si>
  <si>
    <t>Low-S high Pt-Pd Zone</t>
  </si>
  <si>
    <t>77-136</t>
  </si>
  <si>
    <t>77-138.15</t>
  </si>
  <si>
    <t>77-139</t>
  </si>
  <si>
    <t>227-135.8</t>
  </si>
  <si>
    <t>227-142.7</t>
  </si>
  <si>
    <t>227-154.7</t>
  </si>
  <si>
    <t>227-162.7</t>
  </si>
  <si>
    <t>Sulfide Zone</t>
  </si>
  <si>
    <t>69-123</t>
  </si>
  <si>
    <t>224-46.72</t>
  </si>
  <si>
    <t>224-47.57</t>
  </si>
  <si>
    <t>224-63.7</t>
  </si>
  <si>
    <t>226-70.2</t>
  </si>
  <si>
    <t>226-92.5</t>
  </si>
  <si>
    <t>CH-4 Anorthosite - CANMET</t>
  </si>
  <si>
    <t>Certificate value*</t>
  </si>
  <si>
    <t>This study</t>
  </si>
  <si>
    <t>Stdev (n= 6)</t>
  </si>
  <si>
    <t>Relative stdev</t>
  </si>
  <si>
    <t>TDB-1 Diabase - CANMET</t>
  </si>
  <si>
    <t>OKUM - komatiitic basalt  - IAG</t>
  </si>
  <si>
    <t>Detection limit = 3*sigma of the blank</t>
  </si>
  <si>
    <t>Stdev = standard deviation; Relative stdev= relative standard deviation; n= number of individual analyses</t>
  </si>
  <si>
    <t>Reference Materials for PGE analyses</t>
  </si>
  <si>
    <t>OKUM - IAG</t>
  </si>
  <si>
    <t>Certificate value</t>
  </si>
  <si>
    <t>Stdev (n= 3)</t>
  </si>
  <si>
    <t>LK-NIP-1 - GeoLabs</t>
  </si>
  <si>
    <t>KPT-1- IAG</t>
  </si>
  <si>
    <t>LDI-1 - GeoLabs</t>
  </si>
  <si>
    <t>Reference Materials for S analyses</t>
  </si>
  <si>
    <t>Detection limit</t>
  </si>
  <si>
    <t>GeoPT-18/ KPT-1 - IAG</t>
  </si>
  <si>
    <t>Table 2 - Analyses of reference materials used to monitor the data quality of HG-AFS analyses. All values in ppm.</t>
  </si>
  <si>
    <t>Table 1 - Analyses of reference materials used to monitor the data quality of PGE, Au and S analyses. Values for PGE and Au in ppb. Values for S in ppm.</t>
  </si>
  <si>
    <t>Table 3 - Analyses of reference materials used in the calibration of the LA-ICP-MS and in-house reference materials used to monitor the data quality.  All values in ppm.</t>
  </si>
  <si>
    <t>READ ME</t>
  </si>
  <si>
    <r>
      <rPr>
        <b/>
        <sz val="11"/>
        <color theme="1"/>
        <rFont val="Times New Roman"/>
        <family val="1"/>
      </rPr>
      <t>Online Resource  (ESM)</t>
    </r>
    <r>
      <rPr>
        <sz val="11"/>
        <color theme="1"/>
        <rFont val="Times New Roman"/>
        <family val="1"/>
      </rPr>
      <t xml:space="preserve">  for</t>
    </r>
  </si>
  <si>
    <r>
      <t>¹</t>
    </r>
    <r>
      <rPr>
        <sz val="11"/>
        <rFont val="Times New Roman"/>
        <family val="1"/>
      </rPr>
      <t>Sciences de la Terre, Université du Québec à Chicoutimi, Québec, G7H 2B1, Canada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</si>
  <si>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Instituto de Geociências, Universidade de Brasília, Brasília, DF 70910-900, Brazil</t>
    </r>
  </si>
  <si>
    <r>
      <t>*</t>
    </r>
    <r>
      <rPr>
        <sz val="11"/>
        <color theme="1"/>
        <rFont val="Times New Roman"/>
        <family val="1"/>
      </rPr>
      <t>Eduardo T. Mansur¹, Sarah-Jane Barnes¹</t>
    </r>
    <r>
      <rPr>
        <i/>
        <sz val="11"/>
        <color theme="1"/>
        <rFont val="Times New Roman"/>
        <family val="1"/>
      </rPr>
      <t xml:space="preserve">, </t>
    </r>
    <r>
      <rPr>
        <sz val="11"/>
        <color theme="1"/>
        <rFont val="Times New Roman"/>
        <family val="1"/>
      </rPr>
      <t>Cesar F. Ferreira Filho</t>
    </r>
    <r>
      <rPr>
        <vertAlign val="superscript"/>
        <sz val="11"/>
        <color theme="1"/>
        <rFont val="Times New Roman"/>
        <family val="1"/>
      </rPr>
      <t>2</t>
    </r>
  </si>
  <si>
    <t xml:space="preserve">Values in bold were below the detection limits, and replaced by the respetive detection limit. </t>
  </si>
  <si>
    <t>ppm</t>
  </si>
  <si>
    <t>ppb</t>
  </si>
  <si>
    <t>SEM-EDS</t>
  </si>
  <si>
    <t>%</t>
  </si>
  <si>
    <t>n.r.</t>
  </si>
  <si>
    <t>n.r. not reported</t>
  </si>
  <si>
    <t>Table 7 - Complete data set of LA-ICP-MS analyses of chalcopyrite obtained in this study and median values for each sample.</t>
  </si>
  <si>
    <t>Table 6 - Complete data set of LA-ICP-MS analyses of pentlandite obtained in this study and median values for each sample.</t>
  </si>
  <si>
    <t>Table 5 - Complete data set of LA-ICP-MS analyses of pyrrhotite obtained in this study and median values for each sample.</t>
  </si>
  <si>
    <t>Po</t>
  </si>
  <si>
    <t>Pn</t>
  </si>
  <si>
    <t>Ccp</t>
  </si>
  <si>
    <t>Sum</t>
  </si>
  <si>
    <t>BMS</t>
  </si>
  <si>
    <t>MED 224-47.5</t>
  </si>
  <si>
    <t>MED 224-55.77</t>
  </si>
  <si>
    <t>MED-62.15</t>
  </si>
  <si>
    <t>MED-65.56</t>
  </si>
  <si>
    <t>MED-226-77.6</t>
  </si>
  <si>
    <t>MED-226-80.2</t>
  </si>
  <si>
    <t>MED 69-111</t>
  </si>
  <si>
    <t>MED-69-121.6</t>
  </si>
  <si>
    <t>MED 69-123</t>
  </si>
  <si>
    <t>MED 224 62.15</t>
  </si>
  <si>
    <t>MED 224-65.56</t>
  </si>
  <si>
    <t>MED 226-77.6</t>
  </si>
  <si>
    <t>MED 226-80.2</t>
  </si>
  <si>
    <t>MED 69-121</t>
  </si>
  <si>
    <t>Abbreviations: BMS= base-metal sulfides; n.r.= not reported; N= number of samples.</t>
  </si>
  <si>
    <t>Table 4 - Whole-rock results for S, PGE and TABS obtained in this study. Values for Ni, Cu, Co and Cr are from Mansur et al. (2020)</t>
  </si>
  <si>
    <t xml:space="preserve">*Normal font certificate or assigned value, italics average of literature values and Mansur et al. (2020a) </t>
  </si>
  <si>
    <t>The effects of post-cumulus alteration on the distribution of chalcophile elements in magmatic sulfide deposits and implications for the formation of low-S high-PGE zones: the Luanga deposit, Carajás Mineral Province, Brazil</t>
  </si>
  <si>
    <t>Sulfide Zone - Average (N= 9)</t>
  </si>
  <si>
    <t>Sulfide Zone - Minimum (N= 9)</t>
  </si>
  <si>
    <t>Sulfide Zone - Maximum (N= 9)</t>
  </si>
  <si>
    <t xml:space="preserve">Table 8 -Average, minimum and maximum proportions (%) of each element hosted in pyrrhotite (Po), pentlandite (Pn) and chalcopyrite (Ccp) in the Sulfide Zone of the Luanga Complex. </t>
  </si>
  <si>
    <t>The Canadian Mineralogist</t>
  </si>
  <si>
    <t>*Corresponding author - E-mail address: etmansur@gmail.com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</si>
</sst>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"/>
    <numFmt numFmtId="166" formatCode="_-* #,##0_-;\-* #,##0_-;_-* &quot;-&quot;??_-;_-@_-"/>
    <numFmt numFmtId="167" formatCode="_ * #,##0_)\ _$_ ;_ * \(#,##0\)\ _$_ ;_ * &quot;-&quot;??_)\ _$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Arial"/>
    </font>
    <font>
      <b/>
      <i/>
      <sz val="10"/>
      <color rgb="FF0070C0"/>
      <name val="Arial"/>
      <family val="2"/>
    </font>
    <font>
      <sz val="10"/>
      <name val="Arial"/>
      <family val="2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b/>
      <sz val="10"/>
      <name val="Arial"/>
      <family val="2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4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165" fontId="0" fillId="0" borderId="0" xfId="0" applyNumberFormat="1" applyBorder="1"/>
    <xf numFmtId="2" fontId="0" fillId="0" borderId="0" xfId="0" applyNumberFormat="1" applyBorder="1"/>
    <xf numFmtId="165" fontId="0" fillId="0" borderId="4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43" fontId="6" fillId="0" borderId="0" xfId="2" applyFont="1" applyBorder="1" applyAlignment="1">
      <alignment horizontal="center"/>
    </xf>
    <xf numFmtId="43" fontId="7" fillId="0" borderId="0" xfId="2" applyFont="1" applyBorder="1" applyAlignment="1">
      <alignment horizontal="center" vertical="center"/>
    </xf>
    <xf numFmtId="43" fontId="6" fillId="0" borderId="0" xfId="2" applyFont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43" fontId="9" fillId="0" borderId="0" xfId="2" applyFont="1" applyBorder="1"/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43" fontId="6" fillId="0" borderId="0" xfId="2" applyFont="1" applyFill="1" applyBorder="1" applyAlignment="1">
      <alignment horizontal="center" vertical="center"/>
    </xf>
    <xf numFmtId="43" fontId="6" fillId="0" borderId="0" xfId="2" applyFont="1" applyFill="1" applyBorder="1" applyAlignment="1">
      <alignment horizontal="center"/>
    </xf>
    <xf numFmtId="1" fontId="7" fillId="0" borderId="0" xfId="2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43" fontId="10" fillId="0" borderId="0" xfId="2" applyFont="1"/>
    <xf numFmtId="43" fontId="11" fillId="0" borderId="0" xfId="2" applyFont="1"/>
    <xf numFmtId="43" fontId="12" fillId="0" borderId="0" xfId="2" applyFont="1"/>
    <xf numFmtId="165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165" fontId="13" fillId="0" borderId="1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0" fontId="8" fillId="0" borderId="0" xfId="0" applyFont="1"/>
    <xf numFmtId="43" fontId="6" fillId="0" borderId="0" xfId="2" applyFont="1"/>
    <xf numFmtId="43" fontId="7" fillId="0" borderId="0" xfId="2" applyFont="1"/>
    <xf numFmtId="43" fontId="7" fillId="0" borderId="0" xfId="2" applyFont="1" applyFill="1" applyAlignment="1">
      <alignment vertical="center"/>
    </xf>
    <xf numFmtId="43" fontId="7" fillId="0" borderId="1" xfId="2" applyFont="1" applyBorder="1"/>
    <xf numFmtId="43" fontId="7" fillId="0" borderId="1" xfId="2" applyFont="1" applyBorder="1" applyAlignment="1"/>
    <xf numFmtId="43" fontId="7" fillId="0" borderId="0" xfId="2" applyFont="1" applyBorder="1"/>
    <xf numFmtId="43" fontId="7" fillId="0" borderId="0" xfId="2" applyFont="1" applyBorder="1" applyAlignment="1"/>
    <xf numFmtId="43" fontId="7" fillId="0" borderId="2" xfId="2" applyFont="1" applyBorder="1" applyAlignment="1"/>
    <xf numFmtId="0" fontId="7" fillId="0" borderId="1" xfId="0" applyFont="1" applyBorder="1"/>
    <xf numFmtId="0" fontId="6" fillId="0" borderId="0" xfId="0" applyFont="1" applyAlignment="1">
      <alignment horizontal="left" wrapText="1"/>
    </xf>
    <xf numFmtId="43" fontId="7" fillId="0" borderId="0" xfId="2" applyFont="1" applyAlignment="1">
      <alignment horizontal="center"/>
    </xf>
    <xf numFmtId="166" fontId="7" fillId="0" borderId="0" xfId="2" applyNumberFormat="1" applyFont="1" applyAlignment="1">
      <alignment horizontal="center" vertical="center"/>
    </xf>
    <xf numFmtId="43" fontId="9" fillId="0" borderId="0" xfId="2" applyFont="1" applyFill="1" applyBorder="1" applyAlignment="1">
      <alignment horizontal="center" vertical="center"/>
    </xf>
    <xf numFmtId="43" fontId="7" fillId="0" borderId="1" xfId="2" applyFont="1" applyBorder="1" applyAlignment="1">
      <alignment horizontal="center"/>
    </xf>
    <xf numFmtId="167" fontId="7" fillId="0" borderId="3" xfId="2" applyNumberFormat="1" applyFont="1" applyBorder="1" applyAlignment="1">
      <alignment horizontal="center"/>
    </xf>
    <xf numFmtId="167" fontId="7" fillId="0" borderId="5" xfId="2" applyNumberFormat="1" applyFont="1" applyBorder="1" applyAlignment="1">
      <alignment horizontal="center"/>
    </xf>
    <xf numFmtId="1" fontId="7" fillId="0" borderId="5" xfId="2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3" fontId="15" fillId="0" borderId="0" xfId="2" applyFont="1"/>
    <xf numFmtId="0" fontId="16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Fill="1"/>
    <xf numFmtId="43" fontId="9" fillId="0" borderId="0" xfId="2" applyFont="1" applyBorder="1" applyAlignment="1">
      <alignment horizontal="center" vertical="center"/>
    </xf>
    <xf numFmtId="43" fontId="9" fillId="0" borderId="0" xfId="2" applyFont="1" applyBorder="1" applyAlignment="1">
      <alignment horizontal="center"/>
    </xf>
    <xf numFmtId="43" fontId="8" fillId="0" borderId="0" xfId="2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9" fillId="0" borderId="0" xfId="0" applyFont="1"/>
    <xf numFmtId="0" fontId="2" fillId="0" borderId="0" xfId="0" applyFont="1" applyFill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/>
    <xf numFmtId="165" fontId="2" fillId="0" borderId="0" xfId="0" applyNumberFormat="1" applyFont="1" applyBorder="1"/>
    <xf numFmtId="2" fontId="2" fillId="0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0" fontId="21" fillId="0" borderId="0" xfId="0" applyFont="1"/>
    <xf numFmtId="0" fontId="2" fillId="0" borderId="0" xfId="0" applyFont="1" applyAlignment="1">
      <alignment vertical="center"/>
    </xf>
    <xf numFmtId="9" fontId="7" fillId="0" borderId="1" xfId="0" applyNumberFormat="1" applyFont="1" applyBorder="1" applyAlignment="1">
      <alignment horizontal="center" vertical="center"/>
    </xf>
    <xf numFmtId="9" fontId="7" fillId="0" borderId="3" xfId="0" applyNumberFormat="1" applyFont="1" applyBorder="1" applyAlignment="1">
      <alignment horizontal="center" vertical="center"/>
    </xf>
    <xf numFmtId="9" fontId="7" fillId="0" borderId="0" xfId="0" applyNumberFormat="1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9" fontId="22" fillId="0" borderId="13" xfId="0" applyNumberFormat="1" applyFont="1" applyBorder="1" applyAlignment="1">
      <alignment horizontal="center" vertical="center"/>
    </xf>
    <xf numFmtId="9" fontId="22" fillId="0" borderId="14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Fill="1" applyBorder="1"/>
    <xf numFmtId="2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0" applyFont="1" applyFill="1"/>
    <xf numFmtId="165" fontId="17" fillId="0" borderId="0" xfId="0" applyNumberFormat="1" applyFont="1" applyFill="1"/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3" xfId="0" applyFill="1" applyBorder="1"/>
    <xf numFmtId="0" fontId="13" fillId="0" borderId="0" xfId="0" applyFont="1" applyFill="1"/>
    <xf numFmtId="0" fontId="7" fillId="0" borderId="0" xfId="0" applyFont="1" applyFill="1"/>
    <xf numFmtId="43" fontId="25" fillId="0" borderId="1" xfId="2" applyFont="1" applyFill="1" applyBorder="1" applyAlignment="1"/>
    <xf numFmtId="43" fontId="25" fillId="0" borderId="0" xfId="2" applyFont="1" applyFill="1" applyBorder="1" applyAlignment="1"/>
    <xf numFmtId="0" fontId="7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9" fontId="22" fillId="0" borderId="0" xfId="0" applyNumberFormat="1" applyFont="1" applyBorder="1" applyAlignment="1">
      <alignment horizontal="center" vertical="center"/>
    </xf>
    <xf numFmtId="9" fontId="2" fillId="0" borderId="0" xfId="1" applyFont="1" applyBorder="1"/>
    <xf numFmtId="9" fontId="7" fillId="0" borderId="2" xfId="0" applyNumberFormat="1" applyFont="1" applyBorder="1" applyAlignment="1">
      <alignment horizontal="center" vertical="center"/>
    </xf>
    <xf numFmtId="9" fontId="2" fillId="0" borderId="15" xfId="1" applyFont="1" applyBorder="1" applyAlignment="1">
      <alignment horizontal="center"/>
    </xf>
    <xf numFmtId="9" fontId="2" fillId="0" borderId="13" xfId="1" applyFont="1" applyBorder="1" applyAlignment="1">
      <alignment horizontal="center"/>
    </xf>
    <xf numFmtId="9" fontId="2" fillId="0" borderId="14" xfId="1" applyFont="1" applyBorder="1" applyAlignment="1">
      <alignment horizontal="center"/>
    </xf>
    <xf numFmtId="9" fontId="7" fillId="0" borderId="9" xfId="1" applyFont="1" applyBorder="1" applyAlignment="1">
      <alignment horizontal="center"/>
    </xf>
    <xf numFmtId="9" fontId="7" fillId="0" borderId="1" xfId="1" applyFont="1" applyBorder="1" applyAlignment="1">
      <alignment horizontal="center"/>
    </xf>
    <xf numFmtId="9" fontId="7" fillId="0" borderId="3" xfId="1" applyFont="1" applyBorder="1" applyAlignment="1">
      <alignment horizontal="center"/>
    </xf>
    <xf numFmtId="9" fontId="7" fillId="0" borderId="11" xfId="1" applyFont="1" applyBorder="1" applyAlignment="1">
      <alignment horizontal="center"/>
    </xf>
    <xf numFmtId="9" fontId="7" fillId="0" borderId="0" xfId="1" applyFont="1" applyBorder="1" applyAlignment="1">
      <alignment horizontal="center"/>
    </xf>
    <xf numFmtId="9" fontId="7" fillId="0" borderId="4" xfId="1" applyFont="1" applyBorder="1" applyAlignment="1">
      <alignment horizontal="center"/>
    </xf>
    <xf numFmtId="9" fontId="7" fillId="0" borderId="10" xfId="1" applyFont="1" applyBorder="1" applyAlignment="1">
      <alignment horizontal="center"/>
    </xf>
    <xf numFmtId="9" fontId="7" fillId="0" borderId="2" xfId="1" applyFont="1" applyBorder="1" applyAlignment="1">
      <alignment horizontal="center"/>
    </xf>
    <xf numFmtId="9" fontId="7" fillId="0" borderId="5" xfId="1" applyFont="1" applyBorder="1" applyAlignment="1">
      <alignment horizontal="center"/>
    </xf>
    <xf numFmtId="9" fontId="2" fillId="0" borderId="15" xfId="1" applyFont="1" applyBorder="1" applyAlignment="1"/>
    <xf numFmtId="9" fontId="2" fillId="0" borderId="13" xfId="1" applyFont="1" applyBorder="1" applyAlignment="1"/>
    <xf numFmtId="9" fontId="2" fillId="0" borderId="14" xfId="1" applyFont="1" applyBorder="1" applyAlignment="1"/>
    <xf numFmtId="9" fontId="22" fillId="0" borderId="13" xfId="1" applyFont="1" applyBorder="1" applyAlignment="1">
      <alignment horizontal="center"/>
    </xf>
    <xf numFmtId="9" fontId="22" fillId="0" borderId="14" xfId="1" applyFont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/>
  </sheetViews>
  <sheetFormatPr baseColWidth="10" defaultColWidth="10.83203125" defaultRowHeight="15" x14ac:dyDescent="0.2"/>
  <sheetData>
    <row r="1" spans="1:11" x14ac:dyDescent="0.2">
      <c r="A1" s="97" t="s">
        <v>120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x14ac:dyDescent="0.2">
      <c r="A2" s="99" t="s">
        <v>121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35" customHeight="1" x14ac:dyDescent="0.2">
      <c r="A3" s="187" t="s">
        <v>157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1" ht="16" x14ac:dyDescent="0.2">
      <c r="A4" s="100" t="s">
        <v>124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x14ac:dyDescent="0.2">
      <c r="A5" s="102" t="s">
        <v>162</v>
      </c>
      <c r="B5" s="102"/>
      <c r="C5" s="99"/>
      <c r="D5" s="99"/>
      <c r="E5" s="99"/>
      <c r="F5" s="99"/>
      <c r="G5" s="99"/>
      <c r="H5" s="99"/>
      <c r="I5" s="99"/>
      <c r="J5" s="99"/>
      <c r="K5" s="99"/>
    </row>
    <row r="6" spans="1:11" x14ac:dyDescent="0.2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1:11" ht="16" x14ac:dyDescent="0.2">
      <c r="A7" s="101" t="s">
        <v>122</v>
      </c>
      <c r="B7" s="99"/>
      <c r="C7" s="99"/>
      <c r="D7" s="99"/>
      <c r="E7" s="99"/>
      <c r="F7" s="99"/>
      <c r="G7" s="99"/>
      <c r="H7" s="99"/>
      <c r="I7" s="99"/>
      <c r="J7" s="99"/>
      <c r="K7" s="99"/>
    </row>
    <row r="8" spans="1:11" ht="16" x14ac:dyDescent="0.2">
      <c r="A8" s="99" t="s">
        <v>123</v>
      </c>
      <c r="B8" s="99"/>
      <c r="C8" s="99"/>
      <c r="D8" s="99"/>
      <c r="E8" s="99"/>
      <c r="F8" s="99"/>
      <c r="G8" s="99"/>
      <c r="H8" s="99"/>
      <c r="I8" s="99"/>
      <c r="J8" s="99"/>
      <c r="K8" s="99"/>
    </row>
    <row r="9" spans="1:11" x14ac:dyDescent="0.2"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1" x14ac:dyDescent="0.2">
      <c r="A10" s="99" t="s">
        <v>163</v>
      </c>
    </row>
  </sheetData>
  <mergeCells count="1"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3"/>
  <sheetViews>
    <sheetView workbookViewId="0">
      <selection activeCell="G36" sqref="G36"/>
    </sheetView>
  </sheetViews>
  <sheetFormatPr baseColWidth="10" defaultColWidth="10.83203125" defaultRowHeight="15" x14ac:dyDescent="0.2"/>
  <cols>
    <col min="2" max="2" width="13.6640625" customWidth="1"/>
  </cols>
  <sheetData>
    <row r="1" spans="1:19" ht="16" x14ac:dyDescent="0.2">
      <c r="A1" s="44" t="s">
        <v>118</v>
      </c>
    </row>
    <row r="2" spans="1:19" ht="16" x14ac:dyDescent="0.2">
      <c r="A2" s="44"/>
    </row>
    <row r="3" spans="1:19" ht="16" x14ac:dyDescent="0.2">
      <c r="A3" s="77" t="s">
        <v>107</v>
      </c>
      <c r="B3" s="44"/>
      <c r="C3" s="44"/>
      <c r="D3" s="44"/>
      <c r="E3" s="44"/>
      <c r="F3" s="44"/>
      <c r="G3" s="44"/>
      <c r="H3" s="44"/>
      <c r="I3" s="44"/>
    </row>
    <row r="4" spans="1:19" ht="16" x14ac:dyDescent="0.2">
      <c r="A4" s="44"/>
      <c r="B4" s="78"/>
      <c r="C4" s="78" t="s">
        <v>20</v>
      </c>
      <c r="D4" s="78" t="s">
        <v>21</v>
      </c>
      <c r="E4" s="78" t="s">
        <v>22</v>
      </c>
      <c r="F4" s="78" t="s">
        <v>30</v>
      </c>
      <c r="G4" s="78" t="s">
        <v>31</v>
      </c>
      <c r="H4" s="78" t="s">
        <v>32</v>
      </c>
      <c r="I4" s="78" t="s">
        <v>33</v>
      </c>
    </row>
    <row r="5" spans="1:19" ht="16" x14ac:dyDescent="0.2">
      <c r="A5" s="44"/>
      <c r="B5" s="79" t="s">
        <v>44</v>
      </c>
      <c r="C5" s="80">
        <v>0.12</v>
      </c>
      <c r="D5" s="80">
        <v>8.2000000000000003E-2</v>
      </c>
      <c r="E5" s="80">
        <v>0.47099999999999997</v>
      </c>
      <c r="F5" s="80">
        <v>6.5000000000000002E-2</v>
      </c>
      <c r="G5" s="80">
        <v>2.5000000000000001E-2</v>
      </c>
      <c r="H5" s="80">
        <v>8.4000000000000005E-2</v>
      </c>
      <c r="I5" s="80">
        <v>0.48399999999999999</v>
      </c>
      <c r="L5" s="58"/>
      <c r="M5" s="58"/>
      <c r="N5" s="58"/>
      <c r="O5" s="58"/>
      <c r="P5" s="58"/>
      <c r="Q5" s="58"/>
      <c r="R5" s="58"/>
      <c r="S5" s="58"/>
    </row>
    <row r="6" spans="1:19" ht="16" x14ac:dyDescent="0.2">
      <c r="A6" s="191" t="s">
        <v>108</v>
      </c>
      <c r="B6" s="81" t="s">
        <v>109</v>
      </c>
      <c r="C6" s="82">
        <v>4.25</v>
      </c>
      <c r="D6" s="82">
        <v>1.4</v>
      </c>
      <c r="E6" s="82">
        <v>11.7</v>
      </c>
      <c r="F6" s="82"/>
      <c r="G6" s="82">
        <v>0.99</v>
      </c>
      <c r="H6" s="82">
        <v>11</v>
      </c>
      <c r="I6" s="82">
        <v>1.49</v>
      </c>
      <c r="L6" s="58"/>
      <c r="M6" s="58"/>
      <c r="N6" s="58"/>
      <c r="O6" s="58"/>
      <c r="P6" s="58"/>
      <c r="Q6" s="58"/>
      <c r="R6" s="58"/>
      <c r="S6" s="58"/>
    </row>
    <row r="7" spans="1:19" ht="16" x14ac:dyDescent="0.2">
      <c r="A7" s="192"/>
      <c r="B7" s="83" t="s">
        <v>39</v>
      </c>
      <c r="C7" s="84">
        <v>0.3</v>
      </c>
      <c r="D7" s="84">
        <v>0.13</v>
      </c>
      <c r="E7" s="84">
        <v>0.5</v>
      </c>
      <c r="F7" s="84"/>
      <c r="G7" s="84">
        <v>7.0000000000000007E-2</v>
      </c>
      <c r="H7" s="84">
        <v>0.6</v>
      </c>
      <c r="I7" s="84">
        <v>0.16</v>
      </c>
      <c r="L7" s="58"/>
      <c r="M7" s="58"/>
      <c r="N7" s="58"/>
      <c r="O7" s="58"/>
      <c r="P7" s="58"/>
      <c r="Q7" s="58"/>
      <c r="R7" s="58"/>
      <c r="S7" s="58"/>
    </row>
    <row r="8" spans="1:19" ht="16" x14ac:dyDescent="0.2">
      <c r="A8" s="192"/>
      <c r="B8" s="83" t="s">
        <v>100</v>
      </c>
      <c r="C8" s="84">
        <v>4.53</v>
      </c>
      <c r="D8" s="84">
        <v>1.53</v>
      </c>
      <c r="E8" s="84">
        <v>12.75</v>
      </c>
      <c r="F8" s="84"/>
      <c r="G8" s="84">
        <v>1.07</v>
      </c>
      <c r="H8" s="84">
        <v>12.12</v>
      </c>
      <c r="I8" s="84">
        <v>0.77236374285016252</v>
      </c>
      <c r="L8" s="58"/>
      <c r="M8" s="58"/>
      <c r="N8" s="58"/>
      <c r="O8" s="58"/>
      <c r="P8" s="58"/>
      <c r="Q8" s="58"/>
      <c r="R8" s="58"/>
      <c r="S8" s="58"/>
    </row>
    <row r="9" spans="1:19" ht="16" x14ac:dyDescent="0.2">
      <c r="A9" s="192"/>
      <c r="B9" s="83" t="s">
        <v>110</v>
      </c>
      <c r="C9" s="84">
        <v>0.15763847347174964</v>
      </c>
      <c r="D9" s="84">
        <v>2.8240115478339493E-2</v>
      </c>
      <c r="E9" s="84">
        <v>0.47814598432527256</v>
      </c>
      <c r="F9" s="84"/>
      <c r="G9" s="84">
        <v>1.7434291957536686E-2</v>
      </c>
      <c r="H9" s="84">
        <v>0.86769007996484959</v>
      </c>
      <c r="I9" s="84">
        <v>0.54198814893511915</v>
      </c>
      <c r="L9" s="58"/>
      <c r="M9" s="58"/>
      <c r="N9" s="58"/>
      <c r="O9" s="58"/>
      <c r="P9" s="58"/>
      <c r="Q9" s="58"/>
      <c r="R9" s="58"/>
      <c r="S9" s="58"/>
    </row>
    <row r="10" spans="1:19" ht="16" x14ac:dyDescent="0.2">
      <c r="A10" s="193"/>
      <c r="B10" s="46" t="s">
        <v>102</v>
      </c>
      <c r="C10" s="84">
        <f>(C9/C8)*100</f>
        <v>3.4798780015838768</v>
      </c>
      <c r="D10" s="84">
        <f>(D9/D8)*100</f>
        <v>1.8457591815908165</v>
      </c>
      <c r="E10" s="84">
        <f>(E9/E8)*100</f>
        <v>3.7501645829433139</v>
      </c>
      <c r="F10" s="84"/>
      <c r="G10" s="84">
        <f>(G9/G8)*100</f>
        <v>1.6293730801436153</v>
      </c>
      <c r="H10" s="84">
        <f>(H9/H8)*100</f>
        <v>7.1591590756175716</v>
      </c>
      <c r="I10" s="84">
        <f>(I9/I8)*100</f>
        <v>70.172655559294441</v>
      </c>
      <c r="L10" s="58"/>
      <c r="M10" s="58"/>
      <c r="N10" s="58"/>
      <c r="O10" s="58"/>
      <c r="P10" s="58"/>
      <c r="Q10" s="58"/>
      <c r="R10" s="58"/>
      <c r="S10" s="58"/>
    </row>
    <row r="11" spans="1:19" ht="16" x14ac:dyDescent="0.2">
      <c r="A11" s="191" t="s">
        <v>111</v>
      </c>
      <c r="B11" s="81" t="s">
        <v>109</v>
      </c>
      <c r="C11" s="82">
        <v>0.44</v>
      </c>
      <c r="D11" s="82">
        <v>0.9</v>
      </c>
      <c r="E11" s="82">
        <v>17.96</v>
      </c>
      <c r="F11" s="82"/>
      <c r="G11" s="82">
        <v>0.19</v>
      </c>
      <c r="H11" s="82">
        <v>13.43</v>
      </c>
      <c r="I11" s="82">
        <v>4.63</v>
      </c>
      <c r="L11" s="96"/>
      <c r="M11" s="96"/>
      <c r="N11" s="96"/>
      <c r="O11" s="96"/>
      <c r="P11" s="96"/>
      <c r="Q11" s="96"/>
      <c r="R11" s="96"/>
      <c r="S11" s="96"/>
    </row>
    <row r="12" spans="1:19" ht="16" x14ac:dyDescent="0.2">
      <c r="A12" s="192"/>
      <c r="B12" s="83" t="s">
        <v>39</v>
      </c>
      <c r="C12" s="84"/>
      <c r="D12" s="84"/>
      <c r="E12" s="84"/>
      <c r="F12" s="84"/>
      <c r="G12" s="84"/>
      <c r="H12" s="84"/>
      <c r="I12" s="84"/>
      <c r="L12" s="96"/>
      <c r="M12" s="96"/>
      <c r="N12" s="96"/>
      <c r="O12" s="96"/>
      <c r="P12" s="96"/>
      <c r="Q12" s="96"/>
      <c r="R12" s="96"/>
      <c r="S12" s="96"/>
    </row>
    <row r="13" spans="1:19" ht="16" x14ac:dyDescent="0.2">
      <c r="A13" s="192"/>
      <c r="B13" s="83" t="s">
        <v>100</v>
      </c>
      <c r="C13" s="84">
        <v>0.5426339331407446</v>
      </c>
      <c r="D13" s="84">
        <v>0.99725345434306012</v>
      </c>
      <c r="E13" s="84">
        <v>18.7</v>
      </c>
      <c r="F13" s="84"/>
      <c r="G13" s="84">
        <v>0.17346950619060864</v>
      </c>
      <c r="H13" s="84">
        <v>14.72</v>
      </c>
      <c r="I13" s="84">
        <v>5.1421419688957259</v>
      </c>
      <c r="L13" s="96"/>
      <c r="M13" s="96"/>
      <c r="N13" s="96"/>
      <c r="O13" s="96"/>
      <c r="P13" s="96"/>
      <c r="Q13" s="96"/>
      <c r="R13" s="96"/>
      <c r="S13" s="96"/>
    </row>
    <row r="14" spans="1:19" ht="16" x14ac:dyDescent="0.2">
      <c r="A14" s="192"/>
      <c r="B14" s="83" t="s">
        <v>110</v>
      </c>
      <c r="C14" s="84">
        <v>2.2854849594511881E-2</v>
      </c>
      <c r="D14" s="84">
        <v>8.5436622898375975E-2</v>
      </c>
      <c r="E14" s="84">
        <v>0.7749178300571341</v>
      </c>
      <c r="F14" s="84"/>
      <c r="G14" s="84">
        <v>2.3903477836700781E-2</v>
      </c>
      <c r="H14" s="84">
        <v>0.35168973031118489</v>
      </c>
      <c r="I14" s="84">
        <v>1.4917350016104556</v>
      </c>
      <c r="L14" s="59"/>
      <c r="M14" s="59"/>
      <c r="N14" s="59"/>
      <c r="O14" s="59"/>
      <c r="P14" s="59"/>
      <c r="Q14" s="59"/>
      <c r="R14" s="59"/>
      <c r="S14" s="59"/>
    </row>
    <row r="15" spans="1:19" ht="16" x14ac:dyDescent="0.2">
      <c r="A15" s="192"/>
      <c r="B15" s="46" t="s">
        <v>102</v>
      </c>
      <c r="C15" s="84">
        <f>(C14/C13)*100</f>
        <v>4.2118356775494821</v>
      </c>
      <c r="D15" s="84">
        <f>(D14/D13)*100</f>
        <v>8.5671924751223116</v>
      </c>
      <c r="E15" s="84">
        <f>(E14/E13)*100</f>
        <v>4.1439456152787919</v>
      </c>
      <c r="F15" s="84"/>
      <c r="G15" s="84">
        <f>(G14/G13)*100</f>
        <v>13.77964252139831</v>
      </c>
      <c r="H15" s="84">
        <f>(H14/H13)*100</f>
        <v>2.3891965374401147</v>
      </c>
      <c r="I15" s="84">
        <f>(I14/I13)*100</f>
        <v>29.009992540731144</v>
      </c>
      <c r="L15" s="58"/>
      <c r="M15" s="58"/>
      <c r="N15" s="58"/>
      <c r="O15" s="58"/>
      <c r="P15" s="58"/>
      <c r="Q15" s="58"/>
      <c r="R15" s="58"/>
      <c r="S15" s="58"/>
    </row>
    <row r="16" spans="1:19" ht="16" x14ac:dyDescent="0.2">
      <c r="A16" s="191" t="s">
        <v>112</v>
      </c>
      <c r="B16" s="81" t="s">
        <v>109</v>
      </c>
      <c r="C16" s="82">
        <v>17.3</v>
      </c>
      <c r="D16" s="82">
        <v>17.100000000000001</v>
      </c>
      <c r="E16" s="82">
        <v>122</v>
      </c>
      <c r="F16" s="82">
        <v>2.8</v>
      </c>
      <c r="G16" s="82">
        <v>6.8</v>
      </c>
      <c r="H16" s="82">
        <v>97.4</v>
      </c>
      <c r="I16" s="82">
        <v>41.1</v>
      </c>
      <c r="L16" s="58"/>
      <c r="M16" s="58"/>
      <c r="N16" s="58"/>
      <c r="O16" s="58"/>
      <c r="P16" s="58"/>
      <c r="Q16" s="58"/>
      <c r="R16" s="58"/>
      <c r="S16" s="58"/>
    </row>
    <row r="17" spans="1:19" ht="16" x14ac:dyDescent="0.2">
      <c r="A17" s="192"/>
      <c r="B17" s="83" t="s">
        <v>39</v>
      </c>
      <c r="C17" s="84">
        <v>2</v>
      </c>
      <c r="D17" s="84">
        <v>1.1000000000000001</v>
      </c>
      <c r="E17" s="84">
        <v>17</v>
      </c>
      <c r="F17" s="84">
        <v>0.6</v>
      </c>
      <c r="G17" s="84">
        <v>1.5</v>
      </c>
      <c r="H17" s="84">
        <v>20.100000000000001</v>
      </c>
      <c r="I17" s="84">
        <v>21.3</v>
      </c>
      <c r="L17" s="58"/>
      <c r="M17" s="58"/>
      <c r="N17" s="58"/>
      <c r="O17" s="58"/>
      <c r="P17" s="58"/>
      <c r="Q17" s="58"/>
      <c r="R17" s="58"/>
      <c r="S17" s="58"/>
    </row>
    <row r="18" spans="1:19" ht="16" x14ac:dyDescent="0.2">
      <c r="A18" s="192"/>
      <c r="B18" s="83" t="s">
        <v>100</v>
      </c>
      <c r="C18" s="84">
        <v>18.273028243896714</v>
      </c>
      <c r="D18" s="84">
        <v>17.285773641059638</v>
      </c>
      <c r="E18" s="84">
        <v>143.1715085802052</v>
      </c>
      <c r="F18" s="84">
        <v>3.2783266060520391</v>
      </c>
      <c r="G18" s="84">
        <v>6.6283579556772851</v>
      </c>
      <c r="H18" s="84">
        <v>114.52</v>
      </c>
      <c r="I18" s="84">
        <v>40.9401381825597</v>
      </c>
      <c r="L18" s="58"/>
      <c r="M18" s="58"/>
      <c r="N18" s="58"/>
      <c r="O18" s="58"/>
      <c r="P18" s="58"/>
      <c r="Q18" s="58"/>
      <c r="R18" s="58"/>
      <c r="S18" s="58"/>
    </row>
    <row r="19" spans="1:19" ht="16" x14ac:dyDescent="0.2">
      <c r="A19" s="192"/>
      <c r="B19" s="83" t="s">
        <v>110</v>
      </c>
      <c r="C19" s="84">
        <v>0.27096238242243814</v>
      </c>
      <c r="D19" s="84">
        <v>0.45550100407212474</v>
      </c>
      <c r="E19" s="84">
        <v>20.07836637285547</v>
      </c>
      <c r="F19" s="84">
        <v>0.49751439061838026</v>
      </c>
      <c r="G19" s="84">
        <v>0.27168024637208316</v>
      </c>
      <c r="H19" s="84">
        <v>33.920051184428914</v>
      </c>
      <c r="I19" s="84">
        <v>10.1246477057168</v>
      </c>
      <c r="L19" s="96"/>
      <c r="M19" s="96"/>
      <c r="N19" s="96"/>
      <c r="O19" s="96"/>
      <c r="P19" s="96"/>
      <c r="Q19" s="96"/>
      <c r="R19" s="96"/>
      <c r="S19" s="96"/>
    </row>
    <row r="20" spans="1:19" ht="16" x14ac:dyDescent="0.2">
      <c r="A20" s="193"/>
      <c r="B20" s="75" t="s">
        <v>102</v>
      </c>
      <c r="C20" s="84">
        <f t="shared" ref="C20:I20" si="0">(C19/C18)*100</f>
        <v>1.482854285594075</v>
      </c>
      <c r="D20" s="84">
        <f t="shared" si="0"/>
        <v>2.6351207271981956</v>
      </c>
      <c r="E20" s="84">
        <f t="shared" si="0"/>
        <v>14.0239958159046</v>
      </c>
      <c r="F20" s="84">
        <f t="shared" si="0"/>
        <v>15.175864103958741</v>
      </c>
      <c r="G20" s="84">
        <f t="shared" si="0"/>
        <v>4.0987564067716811</v>
      </c>
      <c r="H20" s="84">
        <f t="shared" si="0"/>
        <v>29.619325169777255</v>
      </c>
      <c r="I20" s="84">
        <f t="shared" si="0"/>
        <v>24.730370133508369</v>
      </c>
      <c r="L20" s="96"/>
      <c r="M20" s="96"/>
      <c r="N20" s="96"/>
      <c r="O20" s="96"/>
      <c r="P20" s="96"/>
      <c r="Q20" s="96"/>
      <c r="R20" s="96"/>
      <c r="S20" s="96"/>
    </row>
    <row r="21" spans="1:19" ht="16" x14ac:dyDescent="0.2">
      <c r="A21" s="191" t="s">
        <v>113</v>
      </c>
      <c r="B21" s="81" t="s">
        <v>109</v>
      </c>
      <c r="C21" s="82">
        <v>0.313</v>
      </c>
      <c r="D21" s="82">
        <v>0.68500000000000005</v>
      </c>
      <c r="E21" s="82">
        <v>939.26</v>
      </c>
      <c r="F21" s="163"/>
      <c r="G21" s="82">
        <v>7.0999999999999994E-2</v>
      </c>
      <c r="H21" s="82">
        <v>100.46</v>
      </c>
      <c r="I21" s="82">
        <v>63</v>
      </c>
      <c r="L21" s="96"/>
      <c r="M21" s="96"/>
      <c r="N21" s="96"/>
      <c r="O21" s="96"/>
      <c r="P21" s="96"/>
      <c r="Q21" s="96"/>
      <c r="R21" s="96"/>
      <c r="S21" s="96"/>
    </row>
    <row r="22" spans="1:19" ht="16" x14ac:dyDescent="0.2">
      <c r="A22" s="192"/>
      <c r="B22" s="83" t="s">
        <v>39</v>
      </c>
      <c r="C22" s="84">
        <v>2.9000000000000001E-2</v>
      </c>
      <c r="D22" s="84">
        <v>3.6999999999999998E-2</v>
      </c>
      <c r="E22" s="84">
        <v>35.409999999999997</v>
      </c>
      <c r="F22" s="164"/>
      <c r="G22" s="84">
        <v>1.2999999999999999E-2</v>
      </c>
      <c r="H22" s="84">
        <v>10.87</v>
      </c>
      <c r="I22" s="84">
        <v>17.91</v>
      </c>
      <c r="L22" s="59"/>
      <c r="M22" s="59"/>
      <c r="N22" s="59"/>
      <c r="O22" s="59"/>
      <c r="P22" s="59"/>
      <c r="Q22" s="59"/>
      <c r="R22" s="59"/>
      <c r="S22" s="59"/>
    </row>
    <row r="23" spans="1:19" ht="16" x14ac:dyDescent="0.2">
      <c r="A23" s="192"/>
      <c r="B23" s="83" t="s">
        <v>100</v>
      </c>
      <c r="C23" s="84">
        <v>0.4</v>
      </c>
      <c r="D23" s="84">
        <v>0.82</v>
      </c>
      <c r="E23" s="84">
        <v>980.12</v>
      </c>
      <c r="F23" s="84">
        <v>2.34</v>
      </c>
      <c r="G23" s="84">
        <v>0.15</v>
      </c>
      <c r="H23" s="84">
        <v>119.51</v>
      </c>
      <c r="I23" s="84">
        <v>80.22</v>
      </c>
      <c r="L23" s="58"/>
      <c r="M23" s="58"/>
      <c r="N23" s="58"/>
      <c r="O23" s="58"/>
      <c r="P23" s="58"/>
      <c r="Q23" s="58"/>
      <c r="R23" s="58"/>
      <c r="S23" s="58"/>
    </row>
    <row r="24" spans="1:19" ht="16" x14ac:dyDescent="0.2">
      <c r="A24" s="192"/>
      <c r="B24" s="83" t="s">
        <v>110</v>
      </c>
      <c r="C24" s="84">
        <v>4.0336982442081434E-2</v>
      </c>
      <c r="D24" s="84">
        <v>0.195986346850031</v>
      </c>
      <c r="E24" s="84">
        <v>13.976365369550512</v>
      </c>
      <c r="F24" s="84">
        <v>0.85912223745347716</v>
      </c>
      <c r="G24" s="84">
        <v>0.08</v>
      </c>
      <c r="H24" s="84">
        <v>5.64</v>
      </c>
      <c r="I24" s="84">
        <v>1.8170433989423611</v>
      </c>
      <c r="L24" s="58"/>
      <c r="M24" s="58"/>
      <c r="N24" s="58"/>
      <c r="O24" s="58"/>
      <c r="P24" s="58"/>
      <c r="Q24" s="58"/>
      <c r="R24" s="58"/>
      <c r="S24" s="58"/>
    </row>
    <row r="25" spans="1:19" ht="16" x14ac:dyDescent="0.2">
      <c r="A25" s="193"/>
      <c r="B25" s="75" t="s">
        <v>102</v>
      </c>
      <c r="C25" s="85">
        <f t="shared" ref="C25:I25" si="1">(C24/C23)*100</f>
        <v>10.084245610520357</v>
      </c>
      <c r="D25" s="85">
        <f t="shared" si="1"/>
        <v>23.90077400610134</v>
      </c>
      <c r="E25" s="85">
        <f t="shared" si="1"/>
        <v>1.4259851211637873</v>
      </c>
      <c r="F25" s="85">
        <f t="shared" si="1"/>
        <v>36.714625532199882</v>
      </c>
      <c r="G25" s="85">
        <f t="shared" si="1"/>
        <v>53.333333333333336</v>
      </c>
      <c r="H25" s="85">
        <f t="shared" si="1"/>
        <v>4.7192703539452765</v>
      </c>
      <c r="I25" s="85">
        <f t="shared" si="1"/>
        <v>2.2650752916259802</v>
      </c>
      <c r="L25" s="58"/>
      <c r="M25" s="58"/>
      <c r="N25" s="58"/>
      <c r="O25" s="58"/>
      <c r="P25" s="58"/>
      <c r="Q25" s="58"/>
      <c r="R25" s="58"/>
      <c r="S25" s="58"/>
    </row>
    <row r="26" spans="1:19" ht="16" x14ac:dyDescent="0.2">
      <c r="A26" s="44" t="s">
        <v>105</v>
      </c>
      <c r="B26" s="44"/>
      <c r="C26" s="44"/>
      <c r="D26" s="44"/>
      <c r="E26" s="44"/>
      <c r="F26" s="44"/>
      <c r="G26" s="44"/>
      <c r="H26" s="44"/>
      <c r="I26" s="86"/>
      <c r="L26" s="58"/>
      <c r="M26" s="58"/>
      <c r="N26" s="58"/>
      <c r="O26" s="58"/>
      <c r="P26" s="58"/>
      <c r="Q26" s="58"/>
      <c r="R26" s="58"/>
      <c r="S26" s="58"/>
    </row>
    <row r="27" spans="1:19" ht="16" x14ac:dyDescent="0.2">
      <c r="A27" s="44" t="s">
        <v>106</v>
      </c>
      <c r="B27" s="87"/>
      <c r="C27" s="87"/>
      <c r="D27" s="87"/>
      <c r="E27" s="87"/>
      <c r="F27" s="87"/>
      <c r="G27" s="87"/>
      <c r="H27" s="44"/>
      <c r="I27" s="44"/>
      <c r="L27" s="96"/>
      <c r="M27" s="96"/>
      <c r="N27" s="96"/>
      <c r="O27" s="96"/>
      <c r="P27" s="96"/>
      <c r="Q27" s="96"/>
      <c r="R27" s="96"/>
      <c r="S27" s="96"/>
    </row>
    <row r="28" spans="1:19" ht="16" x14ac:dyDescent="0.2">
      <c r="A28" s="44"/>
      <c r="B28" s="44"/>
      <c r="C28" s="44"/>
      <c r="D28" s="44"/>
      <c r="E28" s="44"/>
      <c r="F28" s="44"/>
      <c r="G28" s="44"/>
      <c r="H28" s="44"/>
      <c r="I28" s="44"/>
      <c r="L28" s="96"/>
      <c r="M28" s="96"/>
      <c r="N28" s="96"/>
      <c r="O28" s="96"/>
      <c r="P28" s="96"/>
      <c r="Q28" s="96"/>
      <c r="R28" s="96"/>
      <c r="S28" s="96"/>
    </row>
    <row r="29" spans="1:19" ht="16" x14ac:dyDescent="0.2">
      <c r="A29" s="44"/>
      <c r="B29" s="44"/>
      <c r="C29" s="44"/>
      <c r="D29" s="44"/>
      <c r="E29" s="44"/>
      <c r="F29" s="44"/>
      <c r="G29" s="44"/>
      <c r="H29" s="44"/>
      <c r="I29" s="44"/>
      <c r="L29" s="96"/>
      <c r="M29" s="96"/>
      <c r="N29" s="96"/>
      <c r="O29" s="96"/>
      <c r="P29" s="96"/>
      <c r="Q29" s="96"/>
      <c r="R29" s="96"/>
      <c r="S29" s="96"/>
    </row>
    <row r="30" spans="1:19" ht="16" x14ac:dyDescent="0.2">
      <c r="A30" s="77" t="s">
        <v>114</v>
      </c>
      <c r="B30" s="44"/>
      <c r="C30" s="44"/>
      <c r="D30" s="44"/>
      <c r="E30" s="51"/>
      <c r="F30" s="51"/>
      <c r="G30" s="51"/>
      <c r="H30" s="51"/>
      <c r="I30" s="51"/>
      <c r="L30" s="59"/>
      <c r="M30" s="59"/>
      <c r="N30" s="59"/>
      <c r="O30" s="59"/>
      <c r="P30" s="59"/>
      <c r="Q30" s="59"/>
      <c r="R30" s="59"/>
      <c r="S30" s="59"/>
    </row>
    <row r="31" spans="1:19" ht="16" x14ac:dyDescent="0.2">
      <c r="A31" s="46"/>
      <c r="B31" s="88"/>
      <c r="C31" s="88" t="s">
        <v>11</v>
      </c>
      <c r="D31" s="44"/>
      <c r="E31" s="51"/>
      <c r="F31" s="51"/>
      <c r="G31" s="51"/>
      <c r="H31" s="51"/>
      <c r="I31" s="51"/>
      <c r="L31" s="58"/>
      <c r="M31" s="58"/>
      <c r="N31" s="58"/>
      <c r="O31" s="58"/>
      <c r="P31" s="58"/>
      <c r="Q31" s="58"/>
      <c r="R31" s="58"/>
      <c r="S31" s="58"/>
    </row>
    <row r="32" spans="1:19" ht="16" x14ac:dyDescent="0.2">
      <c r="A32" s="46"/>
      <c r="B32" s="88" t="s">
        <v>115</v>
      </c>
      <c r="C32" s="89">
        <v>25</v>
      </c>
      <c r="D32" s="44"/>
      <c r="E32" s="90"/>
      <c r="F32" s="90"/>
      <c r="G32" s="90"/>
      <c r="H32" s="90"/>
      <c r="I32" s="90"/>
      <c r="L32" s="58"/>
      <c r="M32" s="58"/>
      <c r="N32" s="58"/>
      <c r="O32" s="58"/>
      <c r="P32" s="58"/>
      <c r="Q32" s="58"/>
      <c r="R32" s="58"/>
      <c r="S32" s="58"/>
    </row>
    <row r="33" spans="1:19" ht="16" x14ac:dyDescent="0.2">
      <c r="A33" s="188" t="s">
        <v>111</v>
      </c>
      <c r="B33" s="91" t="s">
        <v>109</v>
      </c>
      <c r="C33" s="92">
        <v>200</v>
      </c>
      <c r="D33" s="44"/>
      <c r="E33" s="44"/>
      <c r="F33" s="44"/>
      <c r="G33" s="44"/>
      <c r="H33" s="44"/>
      <c r="I33" s="44"/>
      <c r="L33" s="58"/>
      <c r="M33" s="58"/>
      <c r="N33" s="58"/>
      <c r="O33" s="58"/>
      <c r="P33" s="58"/>
      <c r="Q33" s="58"/>
      <c r="R33" s="58"/>
      <c r="S33" s="58"/>
    </row>
    <row r="34" spans="1:19" ht="16" x14ac:dyDescent="0.2">
      <c r="A34" s="189"/>
      <c r="B34" s="75" t="s">
        <v>100</v>
      </c>
      <c r="C34" s="93">
        <v>225</v>
      </c>
      <c r="D34" s="44"/>
      <c r="E34" s="44"/>
      <c r="F34" s="44"/>
      <c r="G34" s="44"/>
      <c r="H34" s="44"/>
      <c r="I34" s="44"/>
      <c r="L34" s="58"/>
      <c r="M34" s="58"/>
      <c r="N34" s="58"/>
      <c r="O34" s="58"/>
      <c r="P34" s="58"/>
      <c r="Q34" s="58"/>
      <c r="R34" s="58"/>
      <c r="S34" s="58"/>
    </row>
    <row r="35" spans="1:19" ht="16" x14ac:dyDescent="0.2">
      <c r="A35" s="188" t="s">
        <v>113</v>
      </c>
      <c r="B35" s="91" t="s">
        <v>109</v>
      </c>
      <c r="C35" s="92">
        <v>1200</v>
      </c>
      <c r="D35" s="44"/>
      <c r="E35" s="44"/>
      <c r="F35" s="44"/>
      <c r="G35" s="44"/>
      <c r="H35" s="44"/>
      <c r="I35" s="44"/>
      <c r="L35" s="58"/>
      <c r="M35" s="58"/>
      <c r="N35" s="58"/>
      <c r="O35" s="58"/>
      <c r="P35" s="58"/>
      <c r="Q35" s="58"/>
      <c r="R35" s="58"/>
      <c r="S35" s="58"/>
    </row>
    <row r="36" spans="1:19" ht="16" x14ac:dyDescent="0.2">
      <c r="A36" s="189"/>
      <c r="B36" s="75" t="s">
        <v>100</v>
      </c>
      <c r="C36" s="93">
        <v>1260</v>
      </c>
      <c r="D36" s="44"/>
      <c r="E36" s="44"/>
      <c r="F36" s="44"/>
      <c r="G36" s="44"/>
      <c r="H36" s="44"/>
      <c r="I36" s="44"/>
      <c r="L36" s="58"/>
      <c r="M36" s="58"/>
      <c r="N36" s="58"/>
      <c r="O36" s="58"/>
      <c r="P36" s="58"/>
      <c r="Q36" s="58"/>
      <c r="R36" s="58"/>
      <c r="S36" s="58"/>
    </row>
    <row r="37" spans="1:19" ht="16" x14ac:dyDescent="0.2">
      <c r="A37" s="188" t="s">
        <v>108</v>
      </c>
      <c r="B37" s="91" t="s">
        <v>109</v>
      </c>
      <c r="C37" s="92">
        <v>240</v>
      </c>
      <c r="D37" s="44"/>
      <c r="E37" s="44"/>
      <c r="F37" s="44"/>
      <c r="G37" s="44"/>
      <c r="H37" s="44"/>
      <c r="I37" s="44"/>
      <c r="L37" s="59"/>
      <c r="M37" s="59"/>
      <c r="N37" s="59"/>
      <c r="O37" s="59"/>
      <c r="P37" s="59"/>
      <c r="Q37" s="59"/>
      <c r="R37" s="59"/>
      <c r="S37" s="59"/>
    </row>
    <row r="38" spans="1:19" ht="16" x14ac:dyDescent="0.2">
      <c r="A38" s="189"/>
      <c r="B38" s="75" t="s">
        <v>100</v>
      </c>
      <c r="C38" s="94">
        <v>264.87175994157747</v>
      </c>
      <c r="D38" s="44"/>
      <c r="E38" s="44"/>
      <c r="F38" s="44"/>
      <c r="G38" s="44"/>
      <c r="H38" s="44"/>
      <c r="I38" s="44"/>
      <c r="L38" s="58"/>
      <c r="M38" s="58"/>
      <c r="N38" s="58"/>
      <c r="O38" s="58"/>
      <c r="P38" s="58"/>
      <c r="Q38" s="58"/>
      <c r="R38" s="58"/>
      <c r="S38" s="58"/>
    </row>
    <row r="39" spans="1:19" ht="16" x14ac:dyDescent="0.2">
      <c r="A39" s="188" t="s">
        <v>116</v>
      </c>
      <c r="B39" s="91" t="s">
        <v>109</v>
      </c>
      <c r="C39" s="92">
        <v>10293</v>
      </c>
      <c r="D39" s="44"/>
      <c r="E39" s="44"/>
      <c r="F39" s="44"/>
      <c r="G39" s="44"/>
      <c r="H39" s="44"/>
      <c r="I39" s="44"/>
      <c r="L39" s="58"/>
      <c r="M39" s="58"/>
      <c r="N39" s="58"/>
      <c r="O39" s="58"/>
      <c r="P39" s="58"/>
      <c r="Q39" s="58"/>
      <c r="R39" s="58"/>
      <c r="S39" s="60"/>
    </row>
    <row r="40" spans="1:19" ht="16" x14ac:dyDescent="0.2">
      <c r="A40" s="190"/>
      <c r="B40" s="41" t="s">
        <v>39</v>
      </c>
      <c r="C40" s="95">
        <v>341</v>
      </c>
      <c r="D40" s="44"/>
      <c r="E40" s="44"/>
      <c r="F40" s="44"/>
      <c r="G40" s="44"/>
      <c r="H40" s="44"/>
      <c r="I40" s="44"/>
      <c r="L40" s="58"/>
      <c r="M40" s="58"/>
      <c r="N40" s="58"/>
      <c r="O40" s="58"/>
      <c r="P40" s="58"/>
      <c r="Q40" s="58"/>
      <c r="R40" s="58"/>
      <c r="S40" s="60"/>
    </row>
    <row r="41" spans="1:19" ht="16" x14ac:dyDescent="0.2">
      <c r="A41" s="189"/>
      <c r="B41" s="75" t="s">
        <v>100</v>
      </c>
      <c r="C41" s="93">
        <v>10187.991601174206</v>
      </c>
      <c r="D41" s="44"/>
      <c r="E41" s="44"/>
      <c r="F41" s="44"/>
      <c r="G41" s="44"/>
      <c r="H41" s="44"/>
      <c r="I41" s="44"/>
      <c r="L41" s="59"/>
      <c r="M41" s="59"/>
      <c r="N41" s="59"/>
      <c r="O41" s="59"/>
      <c r="P41" s="59"/>
      <c r="Q41" s="59"/>
      <c r="R41" s="59"/>
      <c r="S41" s="59"/>
    </row>
    <row r="42" spans="1:19" ht="16" x14ac:dyDescent="0.2">
      <c r="A42" s="44" t="s">
        <v>105</v>
      </c>
    </row>
    <row r="43" spans="1:19" ht="16" x14ac:dyDescent="0.2">
      <c r="A43" s="44" t="s">
        <v>106</v>
      </c>
    </row>
  </sheetData>
  <mergeCells count="8">
    <mergeCell ref="A37:A38"/>
    <mergeCell ref="A39:A41"/>
    <mergeCell ref="A6:A10"/>
    <mergeCell ref="A11:A15"/>
    <mergeCell ref="A16:A20"/>
    <mergeCell ref="A21:A25"/>
    <mergeCell ref="A33:A34"/>
    <mergeCell ref="A35:A36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workbookViewId="0">
      <selection activeCell="F13" sqref="F13"/>
    </sheetView>
  </sheetViews>
  <sheetFormatPr baseColWidth="10" defaultColWidth="10.83203125" defaultRowHeight="15" x14ac:dyDescent="0.2"/>
  <sheetData>
    <row r="1" spans="1:7" ht="16" x14ac:dyDescent="0.2">
      <c r="A1" s="44" t="s">
        <v>117</v>
      </c>
      <c r="B1" s="44"/>
      <c r="C1" s="44"/>
      <c r="D1" s="44"/>
      <c r="E1" s="44"/>
      <c r="F1" s="44"/>
      <c r="G1" s="44"/>
    </row>
    <row r="2" spans="1:7" ht="16" x14ac:dyDescent="0.2">
      <c r="A2" s="44"/>
      <c r="B2" s="44"/>
      <c r="C2" s="44"/>
      <c r="D2" s="44"/>
      <c r="E2" s="44"/>
      <c r="F2" s="44"/>
      <c r="G2" s="44"/>
    </row>
    <row r="3" spans="1:7" ht="16" x14ac:dyDescent="0.2">
      <c r="A3" s="44"/>
      <c r="B3" s="44"/>
      <c r="C3" s="46" t="s">
        <v>17</v>
      </c>
      <c r="D3" s="46" t="s">
        <v>36</v>
      </c>
      <c r="E3" s="46" t="s">
        <v>27</v>
      </c>
      <c r="F3" s="46" t="s">
        <v>18</v>
      </c>
      <c r="G3" s="46" t="s">
        <v>28</v>
      </c>
    </row>
    <row r="4" spans="1:7" ht="16" x14ac:dyDescent="0.2">
      <c r="A4" s="44"/>
      <c r="B4" s="44" t="s">
        <v>44</v>
      </c>
      <c r="C4" s="46">
        <v>3.0000000000000001E-3</v>
      </c>
      <c r="D4" s="46">
        <v>7.0000000000000001E-3</v>
      </c>
      <c r="E4" s="46">
        <v>8.9999999999999993E-3</v>
      </c>
      <c r="F4" s="46">
        <v>3.0000000000000001E-3</v>
      </c>
      <c r="G4" s="46">
        <v>6.0000000000000001E-3</v>
      </c>
    </row>
    <row r="5" spans="1:7" ht="16" x14ac:dyDescent="0.2">
      <c r="A5" s="191" t="s">
        <v>98</v>
      </c>
      <c r="B5" s="62" t="s">
        <v>99</v>
      </c>
      <c r="C5" s="63">
        <v>8.8000000000000007</v>
      </c>
      <c r="D5" s="63">
        <v>0.6</v>
      </c>
      <c r="E5" s="63">
        <v>0.77</v>
      </c>
      <c r="F5" s="63">
        <v>2.1</v>
      </c>
      <c r="G5" s="64">
        <v>0.36</v>
      </c>
    </row>
    <row r="6" spans="1:7" ht="16" x14ac:dyDescent="0.2">
      <c r="A6" s="192"/>
      <c r="B6" s="46" t="s">
        <v>39</v>
      </c>
      <c r="C6" s="54">
        <v>0.6</v>
      </c>
      <c r="D6" s="54">
        <v>0.2</v>
      </c>
      <c r="E6" s="54">
        <v>0.4</v>
      </c>
      <c r="F6" s="54">
        <v>0.2</v>
      </c>
      <c r="G6" s="65">
        <v>7.1999999999999995E-2</v>
      </c>
    </row>
    <row r="7" spans="1:7" ht="16" x14ac:dyDescent="0.2">
      <c r="A7" s="192"/>
      <c r="B7" s="46" t="s">
        <v>100</v>
      </c>
      <c r="C7" s="54">
        <v>8.2865211625161006</v>
      </c>
      <c r="D7" s="54">
        <v>0.50495708977361597</v>
      </c>
      <c r="E7" s="54">
        <v>0.73888649190169731</v>
      </c>
      <c r="F7" s="54">
        <v>1.982</v>
      </c>
      <c r="G7" s="54">
        <v>0.32800000000000001</v>
      </c>
    </row>
    <row r="8" spans="1:7" ht="16" x14ac:dyDescent="0.2">
      <c r="A8" s="192"/>
      <c r="B8" s="46" t="s">
        <v>101</v>
      </c>
      <c r="C8" s="54">
        <v>0.45100000000000001</v>
      </c>
      <c r="D8" s="54">
        <v>5.6000000000000001E-2</v>
      </c>
      <c r="E8" s="54">
        <v>7.1999999999999995E-2</v>
      </c>
      <c r="F8" s="54">
        <v>0.153</v>
      </c>
      <c r="G8" s="54">
        <v>4.2999999999999997E-2</v>
      </c>
    </row>
    <row r="9" spans="1:7" ht="16" x14ac:dyDescent="0.2">
      <c r="A9" s="192"/>
      <c r="B9" s="46" t="s">
        <v>102</v>
      </c>
      <c r="C9" s="54">
        <f>(C8/C7)*100</f>
        <v>5.4425734413144173</v>
      </c>
      <c r="D9" s="54">
        <f t="shared" ref="D9:G9" si="0">(D8/D7)*100</f>
        <v>11.090051240810601</v>
      </c>
      <c r="E9" s="54">
        <f t="shared" si="0"/>
        <v>9.7443925134821647</v>
      </c>
      <c r="F9" s="54">
        <f t="shared" si="0"/>
        <v>7.7194752774974766</v>
      </c>
      <c r="G9" s="54">
        <f t="shared" si="0"/>
        <v>13.109756097560973</v>
      </c>
    </row>
    <row r="10" spans="1:7" ht="16" x14ac:dyDescent="0.2">
      <c r="A10" s="191" t="s">
        <v>103</v>
      </c>
      <c r="B10" s="62" t="s">
        <v>99</v>
      </c>
      <c r="C10" s="66">
        <v>2.5</v>
      </c>
      <c r="D10" s="67">
        <v>6.3E-2</v>
      </c>
      <c r="E10" s="68">
        <v>1</v>
      </c>
      <c r="F10" s="69">
        <v>0.38</v>
      </c>
      <c r="G10" s="70">
        <v>3.5999999999999997E-2</v>
      </c>
    </row>
    <row r="11" spans="1:7" ht="16" x14ac:dyDescent="0.2">
      <c r="A11" s="192"/>
      <c r="B11" s="46" t="s">
        <v>39</v>
      </c>
      <c r="C11" s="71">
        <v>0.5</v>
      </c>
      <c r="D11" s="72">
        <f>+D10*0.3</f>
        <v>1.89E-2</v>
      </c>
      <c r="E11" s="73">
        <v>0.4</v>
      </c>
      <c r="F11" s="74">
        <v>3.2000000000000001E-2</v>
      </c>
      <c r="G11" s="74">
        <v>7.1999999999999998E-3</v>
      </c>
    </row>
    <row r="12" spans="1:7" ht="16" x14ac:dyDescent="0.2">
      <c r="A12" s="192"/>
      <c r="B12" s="46" t="s">
        <v>100</v>
      </c>
      <c r="C12" s="54">
        <v>1.95</v>
      </c>
      <c r="D12" s="54">
        <v>0.09</v>
      </c>
      <c r="E12" s="54">
        <v>0.90233999337346449</v>
      </c>
      <c r="F12" s="54">
        <v>0.34499999999999997</v>
      </c>
      <c r="G12" s="54">
        <v>2.5999999999999999E-2</v>
      </c>
    </row>
    <row r="13" spans="1:7" ht="16" x14ac:dyDescent="0.2">
      <c r="A13" s="192"/>
      <c r="B13" s="46" t="s">
        <v>101</v>
      </c>
      <c r="C13" s="54">
        <v>0.14499999999999999</v>
      </c>
      <c r="D13" s="54">
        <v>1.9E-2</v>
      </c>
      <c r="E13" s="54">
        <v>7.8E-2</v>
      </c>
      <c r="F13" s="54">
        <v>4.4999999999999998E-2</v>
      </c>
      <c r="G13" s="54">
        <v>8.9999999999999993E-3</v>
      </c>
    </row>
    <row r="14" spans="1:7" ht="16" x14ac:dyDescent="0.2">
      <c r="A14" s="193"/>
      <c r="B14" s="75" t="s">
        <v>102</v>
      </c>
      <c r="C14" s="76">
        <f>(C13/C12)*100</f>
        <v>7.4358974358974361</v>
      </c>
      <c r="D14" s="76">
        <f t="shared" ref="D14:G14" si="1">(D13/D12)*100</f>
        <v>21.111111111111111</v>
      </c>
      <c r="E14" s="76">
        <f t="shared" si="1"/>
        <v>8.6441918315502413</v>
      </c>
      <c r="F14" s="76">
        <f t="shared" si="1"/>
        <v>13.043478260869565</v>
      </c>
      <c r="G14" s="76">
        <f t="shared" si="1"/>
        <v>34.615384615384613</v>
      </c>
    </row>
    <row r="15" spans="1:7" ht="16" x14ac:dyDescent="0.2">
      <c r="A15" s="194" t="s">
        <v>104</v>
      </c>
      <c r="B15" s="62" t="s">
        <v>99</v>
      </c>
      <c r="C15" s="64">
        <v>0.24084650103663985</v>
      </c>
      <c r="D15" s="64">
        <v>7.1675074455822274E-2</v>
      </c>
      <c r="E15" s="64">
        <v>0.11095978645118702</v>
      </c>
      <c r="F15" s="64">
        <v>0.10099522685435407</v>
      </c>
      <c r="G15" s="64">
        <v>5.3397712275658281E-2</v>
      </c>
    </row>
    <row r="16" spans="1:7" ht="16" x14ac:dyDescent="0.2">
      <c r="A16" s="195"/>
      <c r="B16" s="46" t="s">
        <v>39</v>
      </c>
      <c r="C16" s="54">
        <v>3.4085016288352692E-2</v>
      </c>
      <c r="D16" s="54">
        <v>9.4861829705481862E-3</v>
      </c>
      <c r="E16" s="54">
        <v>1.2716802586954659E-2</v>
      </c>
      <c r="F16" s="54">
        <v>9.0351031104306204E-3</v>
      </c>
      <c r="G16" s="54">
        <v>5.0301879877336459E-3</v>
      </c>
    </row>
    <row r="17" spans="1:8" ht="16" x14ac:dyDescent="0.2">
      <c r="A17" s="195"/>
      <c r="B17" s="46" t="s">
        <v>100</v>
      </c>
      <c r="C17" s="54">
        <v>0.26989108488407498</v>
      </c>
      <c r="D17" s="54">
        <v>9.256294346653382E-2</v>
      </c>
      <c r="E17" s="54">
        <v>9.2894020996562604E-2</v>
      </c>
      <c r="F17" s="54">
        <v>8.9771519591231502E-2</v>
      </c>
      <c r="G17" s="54">
        <v>3.4591445379242303E-2</v>
      </c>
    </row>
    <row r="18" spans="1:8" ht="16" x14ac:dyDescent="0.2">
      <c r="A18" s="195"/>
      <c r="B18" s="46" t="s">
        <v>101</v>
      </c>
      <c r="C18" s="54">
        <v>3.3000000000000002E-2</v>
      </c>
      <c r="D18" s="54">
        <v>1.9E-2</v>
      </c>
      <c r="E18" s="54">
        <v>1.0999999999999999E-2</v>
      </c>
      <c r="F18" s="54">
        <v>0.01</v>
      </c>
      <c r="G18" s="54">
        <v>1.2E-2</v>
      </c>
    </row>
    <row r="19" spans="1:8" ht="16" x14ac:dyDescent="0.2">
      <c r="A19" s="196"/>
      <c r="B19" s="75" t="s">
        <v>102</v>
      </c>
      <c r="C19" s="76">
        <f>(C18/C17)*100</f>
        <v>12.22715452575039</v>
      </c>
      <c r="D19" s="76">
        <f t="shared" ref="D19:G19" si="2">(D18/D17)*100</f>
        <v>20.526572825408753</v>
      </c>
      <c r="E19" s="76">
        <f t="shared" si="2"/>
        <v>11.841451023427048</v>
      </c>
      <c r="F19" s="76">
        <f t="shared" si="2"/>
        <v>11.139390360700498</v>
      </c>
      <c r="G19" s="76">
        <f t="shared" si="2"/>
        <v>34.690657960193192</v>
      </c>
    </row>
    <row r="20" spans="1:8" ht="16" x14ac:dyDescent="0.2">
      <c r="A20" s="44" t="s">
        <v>105</v>
      </c>
      <c r="B20" s="44"/>
      <c r="C20" s="44"/>
      <c r="D20" s="44"/>
      <c r="E20" s="44"/>
      <c r="F20" s="44"/>
      <c r="G20" s="44"/>
    </row>
    <row r="21" spans="1:8" ht="16" x14ac:dyDescent="0.2">
      <c r="A21" s="197" t="s">
        <v>156</v>
      </c>
      <c r="B21" s="197"/>
      <c r="C21" s="197"/>
      <c r="D21" s="197"/>
      <c r="E21" s="197"/>
      <c r="F21" s="197"/>
      <c r="G21" s="197"/>
    </row>
    <row r="22" spans="1:8" ht="16" x14ac:dyDescent="0.2">
      <c r="A22" s="44" t="s">
        <v>106</v>
      </c>
      <c r="B22" s="44"/>
      <c r="C22" s="44"/>
      <c r="D22" s="44"/>
      <c r="E22" s="44"/>
      <c r="F22" s="44"/>
      <c r="G22" s="44"/>
    </row>
    <row r="30" spans="1:8" x14ac:dyDescent="0.2">
      <c r="D30" s="1"/>
      <c r="E30" s="1"/>
      <c r="F30" s="1"/>
      <c r="G30" s="1"/>
      <c r="H30" s="1"/>
    </row>
    <row r="31" spans="1:8" x14ac:dyDescent="0.2">
      <c r="D31" s="61"/>
      <c r="F31" s="61"/>
      <c r="G31" s="61"/>
      <c r="H31" s="61"/>
    </row>
    <row r="32" spans="1:8" x14ac:dyDescent="0.2">
      <c r="A32" s="61"/>
      <c r="B32" s="61"/>
      <c r="C32" s="61"/>
      <c r="D32" s="61"/>
      <c r="F32" s="61"/>
      <c r="G32" s="61"/>
      <c r="H32" s="61"/>
    </row>
    <row r="33" spans="1:8" x14ac:dyDescent="0.2">
      <c r="A33" s="61"/>
      <c r="B33" s="61"/>
      <c r="C33" s="61"/>
      <c r="D33" s="61"/>
      <c r="F33" s="61"/>
      <c r="G33" s="61"/>
      <c r="H33" s="61"/>
    </row>
    <row r="34" spans="1:8" x14ac:dyDescent="0.2">
      <c r="A34" s="61"/>
      <c r="B34" s="61"/>
      <c r="C34" s="61"/>
      <c r="D34" s="61"/>
      <c r="F34" s="61"/>
      <c r="G34" s="61"/>
      <c r="H34" s="61"/>
    </row>
    <row r="35" spans="1:8" x14ac:dyDescent="0.2">
      <c r="A35" s="61"/>
      <c r="B35" s="61"/>
      <c r="C35" s="61"/>
      <c r="D35" s="61"/>
      <c r="F35" s="61"/>
      <c r="G35" s="61"/>
      <c r="H35" s="61"/>
    </row>
    <row r="36" spans="1:8" x14ac:dyDescent="0.2">
      <c r="A36" s="61"/>
      <c r="B36" s="61"/>
      <c r="C36" s="61"/>
      <c r="D36" s="61"/>
      <c r="F36" s="61"/>
      <c r="G36" s="61"/>
      <c r="H36" s="61"/>
    </row>
    <row r="37" spans="1:8" x14ac:dyDescent="0.2">
      <c r="A37" s="61"/>
      <c r="B37" s="61"/>
      <c r="C37" s="61"/>
      <c r="D37" s="61"/>
      <c r="F37" s="61"/>
      <c r="G37" s="61"/>
      <c r="H37" s="61"/>
    </row>
    <row r="38" spans="1:8" x14ac:dyDescent="0.2">
      <c r="A38" s="61"/>
      <c r="B38" s="61"/>
      <c r="C38" s="61"/>
      <c r="D38" s="61"/>
      <c r="F38" s="61"/>
      <c r="G38" s="61"/>
      <c r="H38" s="61"/>
    </row>
  </sheetData>
  <mergeCells count="4">
    <mergeCell ref="A5:A9"/>
    <mergeCell ref="A10:A14"/>
    <mergeCell ref="A15:A19"/>
    <mergeCell ref="A21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4"/>
  <sheetViews>
    <sheetView zoomScaleNormal="100" workbookViewId="0">
      <selection activeCell="U31" sqref="U31"/>
    </sheetView>
  </sheetViews>
  <sheetFormatPr baseColWidth="10" defaultColWidth="8.83203125" defaultRowHeight="15" x14ac:dyDescent="0.2"/>
  <cols>
    <col min="1" max="1" width="37.1640625" customWidth="1"/>
    <col min="2" max="2" width="9" style="1" customWidth="1"/>
  </cols>
  <sheetData>
    <row r="1" spans="1:27" x14ac:dyDescent="0.2">
      <c r="A1" s="3" t="s">
        <v>65</v>
      </c>
      <c r="B1" s="23" t="s">
        <v>119</v>
      </c>
    </row>
    <row r="2" spans="1:27" x14ac:dyDescent="0.2">
      <c r="A2" s="13" t="s">
        <v>10</v>
      </c>
      <c r="B2" s="158" t="s">
        <v>11</v>
      </c>
      <c r="C2" s="159" t="s">
        <v>12</v>
      </c>
      <c r="D2" s="159" t="s">
        <v>13</v>
      </c>
      <c r="E2" s="159" t="s">
        <v>14</v>
      </c>
      <c r="F2" s="159" t="s">
        <v>15</v>
      </c>
      <c r="G2" s="159" t="s">
        <v>16</v>
      </c>
      <c r="H2" s="159" t="s">
        <v>17</v>
      </c>
      <c r="I2" s="159" t="s">
        <v>18</v>
      </c>
      <c r="J2" s="159" t="s">
        <v>19</v>
      </c>
      <c r="K2" s="159" t="s">
        <v>20</v>
      </c>
      <c r="L2" s="159" t="s">
        <v>21</v>
      </c>
      <c r="M2" s="159" t="s">
        <v>22</v>
      </c>
      <c r="N2" s="159" t="s">
        <v>23</v>
      </c>
      <c r="O2" s="159" t="s">
        <v>24</v>
      </c>
      <c r="P2" s="159" t="s">
        <v>25</v>
      </c>
      <c r="Q2" s="159" t="s">
        <v>26</v>
      </c>
      <c r="R2" s="159" t="s">
        <v>27</v>
      </c>
      <c r="S2" s="159" t="s">
        <v>28</v>
      </c>
      <c r="T2" s="159" t="s">
        <v>29</v>
      </c>
      <c r="U2" s="159" t="s">
        <v>30</v>
      </c>
      <c r="V2" s="159" t="s">
        <v>31</v>
      </c>
      <c r="W2" s="159" t="s">
        <v>32</v>
      </c>
      <c r="X2" s="159" t="s">
        <v>33</v>
      </c>
      <c r="Y2" s="159" t="s">
        <v>34</v>
      </c>
      <c r="Z2" s="159" t="s">
        <v>35</v>
      </c>
      <c r="AA2" s="160" t="s">
        <v>36</v>
      </c>
    </row>
    <row r="3" spans="1:27" x14ac:dyDescent="0.2">
      <c r="A3" s="14" t="s">
        <v>43</v>
      </c>
      <c r="B3" s="8">
        <v>34</v>
      </c>
      <c r="C3" s="9">
        <v>57</v>
      </c>
      <c r="D3" s="9">
        <v>59</v>
      </c>
      <c r="E3" s="9">
        <v>61</v>
      </c>
      <c r="F3" s="9">
        <v>65</v>
      </c>
      <c r="G3" s="9">
        <v>66</v>
      </c>
      <c r="H3" s="9">
        <v>75</v>
      </c>
      <c r="I3" s="9">
        <v>82</v>
      </c>
      <c r="J3" s="9">
        <v>95</v>
      </c>
      <c r="K3" s="9">
        <v>101</v>
      </c>
      <c r="L3" s="9">
        <v>103</v>
      </c>
      <c r="M3" s="9">
        <v>108</v>
      </c>
      <c r="N3" s="9">
        <v>109</v>
      </c>
      <c r="O3" s="9">
        <v>111</v>
      </c>
      <c r="P3" s="9">
        <v>115</v>
      </c>
      <c r="Q3" s="9">
        <v>118</v>
      </c>
      <c r="R3" s="9">
        <v>121</v>
      </c>
      <c r="S3" s="9">
        <v>128</v>
      </c>
      <c r="T3" s="9">
        <v>185</v>
      </c>
      <c r="U3" s="9">
        <v>189</v>
      </c>
      <c r="V3" s="9">
        <v>193</v>
      </c>
      <c r="W3" s="9">
        <v>195</v>
      </c>
      <c r="X3" s="9">
        <v>197</v>
      </c>
      <c r="Y3" s="9">
        <v>205</v>
      </c>
      <c r="Z3" s="9">
        <v>208</v>
      </c>
      <c r="AA3" s="10">
        <v>209</v>
      </c>
    </row>
    <row r="4" spans="1:27" x14ac:dyDescent="0.2">
      <c r="A4" s="14" t="s">
        <v>44</v>
      </c>
      <c r="B4" s="22">
        <v>300.46904050000001</v>
      </c>
      <c r="C4" s="9"/>
      <c r="D4" s="21">
        <v>2.6034650400000001E-2</v>
      </c>
      <c r="E4" s="25">
        <v>1.3346722900000001</v>
      </c>
      <c r="F4" s="25">
        <v>0.44671009900000003</v>
      </c>
      <c r="G4" s="25">
        <v>0.18921225150000001</v>
      </c>
      <c r="H4" s="25">
        <v>0.134896825</v>
      </c>
      <c r="I4" s="25">
        <v>1.8896869000000001</v>
      </c>
      <c r="J4" s="24">
        <v>4.9862130099999999E-2</v>
      </c>
      <c r="K4" s="24">
        <v>2.0319027999999999E-2</v>
      </c>
      <c r="L4" s="24">
        <v>6.6770791999999999E-3</v>
      </c>
      <c r="M4" s="24">
        <v>2.6166756999999999E-2</v>
      </c>
      <c r="N4" s="24">
        <v>9.7741864000000008E-3</v>
      </c>
      <c r="O4" s="24">
        <v>7.4941703999999998E-2</v>
      </c>
      <c r="P4" s="24">
        <v>2.0217504899999999E-2</v>
      </c>
      <c r="Q4" s="24">
        <v>5.2767245300000001E-2</v>
      </c>
      <c r="R4" s="24">
        <v>6.4630755999999998E-2</v>
      </c>
      <c r="S4" s="24">
        <v>0.16507398100000001</v>
      </c>
      <c r="T4" s="24">
        <v>2.70895944E-2</v>
      </c>
      <c r="U4" s="24">
        <v>1.57724336E-2</v>
      </c>
      <c r="V4" s="24">
        <v>9.0378899000000002E-3</v>
      </c>
      <c r="W4" s="24">
        <v>1.202059665E-2</v>
      </c>
      <c r="X4" s="24">
        <v>2.0014616650000001E-2</v>
      </c>
      <c r="Y4" s="24">
        <v>6.1714224000000003E-3</v>
      </c>
      <c r="Z4" s="24">
        <v>1.0816858699999999E-2</v>
      </c>
      <c r="AA4" s="26">
        <v>1.1750802100000001E-2</v>
      </c>
    </row>
    <row r="5" spans="1:27" x14ac:dyDescent="0.2">
      <c r="A5" s="15" t="s">
        <v>45</v>
      </c>
      <c r="B5" s="5" t="s">
        <v>62</v>
      </c>
      <c r="C5" s="5" t="s">
        <v>62</v>
      </c>
      <c r="D5" s="5" t="s">
        <v>63</v>
      </c>
      <c r="E5" s="5" t="s">
        <v>64</v>
      </c>
      <c r="F5" s="5" t="s">
        <v>63</v>
      </c>
      <c r="G5" s="5" t="s">
        <v>63</v>
      </c>
      <c r="H5" s="5" t="s">
        <v>63</v>
      </c>
      <c r="I5" s="5" t="s">
        <v>63</v>
      </c>
      <c r="J5" s="5" t="s">
        <v>63</v>
      </c>
      <c r="K5" s="5" t="s">
        <v>62</v>
      </c>
      <c r="L5" s="5" t="s">
        <v>62</v>
      </c>
      <c r="M5" s="5" t="s">
        <v>62</v>
      </c>
      <c r="N5" s="5" t="s">
        <v>63</v>
      </c>
      <c r="O5" s="5" t="s">
        <v>63</v>
      </c>
      <c r="P5" s="5" t="s">
        <v>64</v>
      </c>
      <c r="Q5" s="5" t="s">
        <v>63</v>
      </c>
      <c r="R5" s="5" t="s">
        <v>63</v>
      </c>
      <c r="S5" s="5" t="s">
        <v>63</v>
      </c>
      <c r="T5" s="5" t="s">
        <v>64</v>
      </c>
      <c r="U5" s="5" t="s">
        <v>62</v>
      </c>
      <c r="V5" s="5" t="s">
        <v>62</v>
      </c>
      <c r="W5" s="5" t="s">
        <v>62</v>
      </c>
      <c r="X5" s="5" t="s">
        <v>62</v>
      </c>
      <c r="Y5" s="5" t="s">
        <v>63</v>
      </c>
      <c r="Z5" s="5" t="s">
        <v>63</v>
      </c>
      <c r="AA5" s="12" t="s">
        <v>63</v>
      </c>
    </row>
    <row r="6" spans="1:27" ht="30" x14ac:dyDescent="0.2">
      <c r="A6" s="16" t="s">
        <v>46</v>
      </c>
      <c r="B6" s="2">
        <v>390900</v>
      </c>
      <c r="C6" s="2">
        <v>610700</v>
      </c>
      <c r="D6" s="2">
        <v>60</v>
      </c>
      <c r="E6" s="2">
        <v>440</v>
      </c>
      <c r="F6" s="2">
        <v>134000</v>
      </c>
      <c r="G6" s="2">
        <v>210000</v>
      </c>
      <c r="H6" s="2">
        <v>65</v>
      </c>
      <c r="I6" s="2">
        <v>51</v>
      </c>
      <c r="J6" s="2">
        <v>59</v>
      </c>
      <c r="K6" s="2">
        <v>36.5</v>
      </c>
      <c r="L6" s="2">
        <v>41.6</v>
      </c>
      <c r="M6" s="2">
        <v>43.4</v>
      </c>
      <c r="N6" s="2">
        <v>50</v>
      </c>
      <c r="O6" s="2">
        <v>60</v>
      </c>
      <c r="P6" s="2">
        <v>370</v>
      </c>
      <c r="Q6" s="2">
        <v>59</v>
      </c>
      <c r="R6" s="2">
        <v>60</v>
      </c>
      <c r="S6" s="2">
        <v>15</v>
      </c>
      <c r="T6" s="2">
        <v>78.900000000000006</v>
      </c>
      <c r="U6" s="2">
        <v>46.7</v>
      </c>
      <c r="V6" s="2">
        <v>48</v>
      </c>
      <c r="W6" s="2">
        <v>35.5</v>
      </c>
      <c r="X6" s="2">
        <v>45.8</v>
      </c>
      <c r="Y6" s="2">
        <v>50</v>
      </c>
      <c r="Z6" s="2">
        <v>68</v>
      </c>
      <c r="AA6" s="11">
        <v>60</v>
      </c>
    </row>
    <row r="7" spans="1:27" x14ac:dyDescent="0.2">
      <c r="A7" s="17" t="s">
        <v>39</v>
      </c>
      <c r="B7" s="5">
        <v>1600</v>
      </c>
      <c r="C7" s="5">
        <v>2100</v>
      </c>
      <c r="D7" s="5">
        <v>10</v>
      </c>
      <c r="E7" s="5">
        <v>30</v>
      </c>
      <c r="F7" s="5">
        <v>500</v>
      </c>
      <c r="G7" s="5">
        <v>5000</v>
      </c>
      <c r="H7" s="5">
        <v>3</v>
      </c>
      <c r="I7" s="5">
        <v>4</v>
      </c>
      <c r="J7" s="5">
        <v>9</v>
      </c>
      <c r="K7" s="5">
        <v>0.3</v>
      </c>
      <c r="L7" s="5">
        <v>0.3</v>
      </c>
      <c r="M7" s="5">
        <v>0.3</v>
      </c>
      <c r="N7" s="5">
        <v>5</v>
      </c>
      <c r="O7" s="5">
        <v>7</v>
      </c>
      <c r="P7" s="5">
        <v>60</v>
      </c>
      <c r="Q7" s="5">
        <v>6</v>
      </c>
      <c r="R7" s="5">
        <v>9</v>
      </c>
      <c r="S7" s="5" t="s">
        <v>38</v>
      </c>
      <c r="T7" s="5" t="s">
        <v>38</v>
      </c>
      <c r="U7" s="5">
        <v>2.6</v>
      </c>
      <c r="V7" s="5">
        <v>1.2</v>
      </c>
      <c r="W7" s="5">
        <v>0.8</v>
      </c>
      <c r="X7" s="5">
        <v>2.4</v>
      </c>
      <c r="Y7" s="5" t="s">
        <v>38</v>
      </c>
      <c r="Z7" s="5">
        <v>7</v>
      </c>
      <c r="AA7" s="12" t="s">
        <v>38</v>
      </c>
    </row>
    <row r="8" spans="1:27" x14ac:dyDescent="0.2">
      <c r="A8" s="18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x14ac:dyDescent="0.2">
      <c r="A9" s="19" t="s">
        <v>37</v>
      </c>
      <c r="B9" s="28">
        <v>404700</v>
      </c>
      <c r="C9" s="28">
        <v>570000</v>
      </c>
      <c r="D9" s="28">
        <v>0.28000000000000003</v>
      </c>
      <c r="E9" s="28">
        <v>10487</v>
      </c>
      <c r="F9" s="28">
        <v>208</v>
      </c>
      <c r="G9" s="28" t="s">
        <v>38</v>
      </c>
      <c r="H9" s="28">
        <v>79</v>
      </c>
      <c r="I9" s="29">
        <v>47.27</v>
      </c>
      <c r="J9" s="28">
        <v>0.23</v>
      </c>
      <c r="K9" s="29">
        <v>21.68</v>
      </c>
      <c r="L9" s="28">
        <v>61.4</v>
      </c>
      <c r="M9" s="28">
        <v>65.2</v>
      </c>
      <c r="N9" s="28">
        <v>53</v>
      </c>
      <c r="O9" s="28">
        <v>0.13</v>
      </c>
      <c r="P9" s="28" t="s">
        <v>38</v>
      </c>
      <c r="Q9" s="28" t="s">
        <v>38</v>
      </c>
      <c r="R9" s="28">
        <v>61.3</v>
      </c>
      <c r="S9" s="28">
        <v>44</v>
      </c>
      <c r="T9" s="28">
        <v>20.7</v>
      </c>
      <c r="U9" s="28">
        <v>42.58</v>
      </c>
      <c r="V9" s="28">
        <v>40.21</v>
      </c>
      <c r="W9" s="28">
        <v>39.9</v>
      </c>
      <c r="X9" s="28">
        <v>35.9</v>
      </c>
      <c r="Y9" s="28" t="s">
        <v>38</v>
      </c>
      <c r="Z9" s="28">
        <v>71.5</v>
      </c>
      <c r="AA9" s="30">
        <v>76.099999999999994</v>
      </c>
    </row>
    <row r="10" spans="1:27" x14ac:dyDescent="0.2">
      <c r="A10" s="14" t="s">
        <v>39</v>
      </c>
      <c r="B10" s="31" t="s">
        <v>38</v>
      </c>
      <c r="C10" s="31">
        <v>9000</v>
      </c>
      <c r="D10" s="31">
        <v>0.02</v>
      </c>
      <c r="E10" s="31" t="s">
        <v>38</v>
      </c>
      <c r="F10" s="31">
        <v>24</v>
      </c>
      <c r="G10" s="31" t="s">
        <v>38</v>
      </c>
      <c r="H10" s="31">
        <v>11</v>
      </c>
      <c r="I10" s="32">
        <v>13.39</v>
      </c>
      <c r="J10" s="31">
        <v>0.02</v>
      </c>
      <c r="K10" s="32">
        <v>2.31</v>
      </c>
      <c r="L10" s="31">
        <v>7.2</v>
      </c>
      <c r="M10" s="31">
        <v>5.0999999999999996</v>
      </c>
      <c r="N10" s="31">
        <v>4.9000000000000004</v>
      </c>
      <c r="O10" s="31">
        <v>0.04</v>
      </c>
      <c r="P10" s="31" t="s">
        <v>38</v>
      </c>
      <c r="Q10" s="31" t="s">
        <v>38</v>
      </c>
      <c r="R10" s="31">
        <v>7.3</v>
      </c>
      <c r="S10" s="31">
        <v>3</v>
      </c>
      <c r="T10" s="31" t="s">
        <v>38</v>
      </c>
      <c r="U10" s="31">
        <v>0.93</v>
      </c>
      <c r="V10" s="31">
        <v>0.53</v>
      </c>
      <c r="W10" s="31">
        <v>1</v>
      </c>
      <c r="X10" s="31">
        <v>4.8</v>
      </c>
      <c r="Y10" s="31" t="s">
        <v>38</v>
      </c>
      <c r="Z10" s="31">
        <v>4.5</v>
      </c>
      <c r="AA10" s="33">
        <v>2.9</v>
      </c>
    </row>
    <row r="11" spans="1:27" x14ac:dyDescent="0.2">
      <c r="A11" s="14" t="s">
        <v>47</v>
      </c>
      <c r="B11" s="31">
        <v>398200</v>
      </c>
      <c r="C11" s="31"/>
      <c r="D11" s="34">
        <v>0.2574285714285714</v>
      </c>
      <c r="E11" s="35">
        <v>10030.875</v>
      </c>
      <c r="F11" s="35">
        <v>217.6</v>
      </c>
      <c r="G11" s="32">
        <v>39.700000000000003</v>
      </c>
      <c r="H11" s="32">
        <v>63.887499999999996</v>
      </c>
      <c r="I11" s="32">
        <v>55.424999999999997</v>
      </c>
      <c r="J11" s="34">
        <v>0.32900000000000001</v>
      </c>
      <c r="K11" s="32">
        <v>20.583750000000002</v>
      </c>
      <c r="L11" s="32">
        <v>59.5</v>
      </c>
      <c r="M11" s="32">
        <v>56.348750000000003</v>
      </c>
      <c r="N11" s="32">
        <v>45.2</v>
      </c>
      <c r="O11" s="34">
        <v>0.203625</v>
      </c>
      <c r="P11" s="34">
        <v>8.6250000000000007E-2</v>
      </c>
      <c r="Q11" s="34">
        <v>0.512625</v>
      </c>
      <c r="R11" s="34">
        <v>54.550000000000004</v>
      </c>
      <c r="S11" s="34">
        <v>35.445000000000007</v>
      </c>
      <c r="T11" s="34">
        <v>35.346249999999998</v>
      </c>
      <c r="U11" s="34">
        <v>46.787500000000001</v>
      </c>
      <c r="V11" s="34">
        <v>40.25</v>
      </c>
      <c r="W11" s="34">
        <v>37.376249999999999</v>
      </c>
      <c r="X11" s="34">
        <v>34.166250000000005</v>
      </c>
      <c r="Y11" s="34">
        <v>2.98625E-2</v>
      </c>
      <c r="Z11" s="34">
        <v>66.575000000000003</v>
      </c>
      <c r="AA11" s="36">
        <v>74.474999999999994</v>
      </c>
    </row>
    <row r="12" spans="1:27" x14ac:dyDescent="0.2">
      <c r="A12" s="14" t="s">
        <v>48</v>
      </c>
      <c r="B12" s="31">
        <v>6400</v>
      </c>
      <c r="C12" s="31"/>
      <c r="D12" s="34">
        <v>0.11004081632653061</v>
      </c>
      <c r="E12" s="35">
        <v>516.625</v>
      </c>
      <c r="F12" s="35">
        <v>23.099999999999994</v>
      </c>
      <c r="G12" s="32">
        <v>7.9750000000000005</v>
      </c>
      <c r="H12" s="32">
        <v>3.0093749999999977</v>
      </c>
      <c r="I12" s="32">
        <v>2.4437500000000014</v>
      </c>
      <c r="J12" s="34">
        <v>0.10742857142857143</v>
      </c>
      <c r="K12" s="32">
        <v>0.45218750000000085</v>
      </c>
      <c r="L12" s="32">
        <v>0.71249999999999858</v>
      </c>
      <c r="M12" s="32">
        <v>4.4512499999999999</v>
      </c>
      <c r="N12" s="32">
        <v>5.3450000000000006</v>
      </c>
      <c r="O12" s="34">
        <v>0.16318750000000001</v>
      </c>
      <c r="P12" s="34">
        <v>5.2062499999999991E-2</v>
      </c>
      <c r="Q12" s="34">
        <v>0.22421875000000002</v>
      </c>
      <c r="R12" s="34">
        <v>0.91249999999999964</v>
      </c>
      <c r="S12" s="34">
        <v>5.4</v>
      </c>
      <c r="T12" s="34">
        <v>0.87531250000000149</v>
      </c>
      <c r="U12" s="34">
        <v>3.4156250000000004</v>
      </c>
      <c r="V12" s="34">
        <v>1.1500000000000004</v>
      </c>
      <c r="W12" s="34">
        <v>1.115312499999999</v>
      </c>
      <c r="X12" s="34">
        <v>1.3996874999999975</v>
      </c>
      <c r="Y12" s="34">
        <v>3.7534374999999995E-2</v>
      </c>
      <c r="Z12" s="34">
        <v>2.5250000000000012</v>
      </c>
      <c r="AA12" s="36">
        <v>1.6812500000000004</v>
      </c>
    </row>
    <row r="13" spans="1:27" x14ac:dyDescent="0.2">
      <c r="A13" s="20" t="s">
        <v>49</v>
      </c>
      <c r="B13" s="37">
        <v>1.6072325464590659E-2</v>
      </c>
      <c r="C13" s="37"/>
      <c r="D13" s="37">
        <v>0.42746155065799907</v>
      </c>
      <c r="E13" s="37">
        <v>5.1503482996249079E-2</v>
      </c>
      <c r="F13" s="37">
        <v>0.10615808823529409</v>
      </c>
      <c r="G13" s="37">
        <v>0.20088161209068009</v>
      </c>
      <c r="H13" s="37">
        <v>4.7104284875758136E-2</v>
      </c>
      <c r="I13" s="37">
        <v>4.4091114118177746E-2</v>
      </c>
      <c r="J13" s="37">
        <v>0.32653061224489793</v>
      </c>
      <c r="K13" s="37">
        <v>2.1968178781806076E-2</v>
      </c>
      <c r="L13" s="37">
        <v>1.1974789915966363E-2</v>
      </c>
      <c r="M13" s="37">
        <v>7.8994653829942987E-2</v>
      </c>
      <c r="N13" s="37">
        <v>0.11825221238938054</v>
      </c>
      <c r="O13" s="37">
        <v>0.80141190914671578</v>
      </c>
      <c r="P13" s="37">
        <v>0.60362318840579698</v>
      </c>
      <c r="Q13" s="37">
        <v>0.4373933187027555</v>
      </c>
      <c r="R13" s="37">
        <v>1.6727772685609526E-2</v>
      </c>
      <c r="S13" s="37">
        <v>0.1523487092678798</v>
      </c>
      <c r="T13" s="37">
        <v>2.476394242670726E-2</v>
      </c>
      <c r="U13" s="37">
        <v>7.3002938819129046E-2</v>
      </c>
      <c r="V13" s="37">
        <v>2.8571428571428581E-2</v>
      </c>
      <c r="W13" s="37">
        <v>2.984013912578172E-2</v>
      </c>
      <c r="X13" s="37">
        <v>4.0966963011743969E-2</v>
      </c>
      <c r="Y13" s="37">
        <v>1.2569066555043951</v>
      </c>
      <c r="Z13" s="37">
        <v>3.7927149831017665E-2</v>
      </c>
      <c r="AA13" s="38">
        <v>2.2574689493118503E-2</v>
      </c>
    </row>
    <row r="14" spans="1:27" x14ac:dyDescent="0.2">
      <c r="A14" s="19" t="s">
        <v>40</v>
      </c>
      <c r="B14" s="28" t="s">
        <v>38</v>
      </c>
      <c r="C14" s="28">
        <v>98717</v>
      </c>
      <c r="D14" s="28">
        <v>380</v>
      </c>
      <c r="E14" s="28"/>
      <c r="F14" s="28">
        <v>380</v>
      </c>
      <c r="G14" s="28">
        <v>460</v>
      </c>
      <c r="H14" s="28">
        <v>260</v>
      </c>
      <c r="I14" s="28">
        <v>20</v>
      </c>
      <c r="J14" s="28">
        <v>390</v>
      </c>
      <c r="K14" s="28" t="s">
        <v>38</v>
      </c>
      <c r="L14" s="28" t="s">
        <v>38</v>
      </c>
      <c r="M14" s="28" t="s">
        <v>38</v>
      </c>
      <c r="N14" s="28">
        <v>200</v>
      </c>
      <c r="O14" s="28">
        <v>160</v>
      </c>
      <c r="P14" s="28"/>
      <c r="Q14" s="28">
        <v>280</v>
      </c>
      <c r="R14" s="28">
        <v>450</v>
      </c>
      <c r="S14" s="28" t="s">
        <v>38</v>
      </c>
      <c r="T14" s="28"/>
      <c r="U14" s="28" t="s">
        <v>38</v>
      </c>
      <c r="V14" s="28" t="s">
        <v>38</v>
      </c>
      <c r="W14" s="28">
        <v>30</v>
      </c>
      <c r="X14" s="28">
        <v>7</v>
      </c>
      <c r="Y14" s="28">
        <v>2</v>
      </c>
      <c r="Z14" s="28">
        <v>378</v>
      </c>
      <c r="AA14" s="30">
        <v>320</v>
      </c>
    </row>
    <row r="15" spans="1:27" x14ac:dyDescent="0.2">
      <c r="A15" s="14" t="s">
        <v>39</v>
      </c>
      <c r="B15" s="31" t="s">
        <v>38</v>
      </c>
      <c r="C15" s="31">
        <v>2332</v>
      </c>
      <c r="D15" s="31">
        <v>20</v>
      </c>
      <c r="E15" s="31"/>
      <c r="F15" s="31">
        <v>40</v>
      </c>
      <c r="G15" s="31">
        <v>10</v>
      </c>
      <c r="H15" s="31">
        <v>90</v>
      </c>
      <c r="I15" s="31">
        <v>16</v>
      </c>
      <c r="J15" s="31">
        <v>30</v>
      </c>
      <c r="K15" s="31" t="s">
        <v>38</v>
      </c>
      <c r="L15" s="31" t="s">
        <v>38</v>
      </c>
      <c r="M15" s="31" t="s">
        <v>38</v>
      </c>
      <c r="N15" s="31">
        <v>20</v>
      </c>
      <c r="O15" s="31">
        <v>50</v>
      </c>
      <c r="P15" s="31"/>
      <c r="Q15" s="31">
        <v>50</v>
      </c>
      <c r="R15" s="31">
        <v>110</v>
      </c>
      <c r="S15" s="31" t="s">
        <v>38</v>
      </c>
      <c r="T15" s="31"/>
      <c r="U15" s="31" t="s">
        <v>38</v>
      </c>
      <c r="V15" s="31" t="s">
        <v>38</v>
      </c>
      <c r="W15" s="31" t="s">
        <v>38</v>
      </c>
      <c r="X15" s="31" t="s">
        <v>38</v>
      </c>
      <c r="Y15" s="31" t="s">
        <v>38</v>
      </c>
      <c r="Z15" s="31">
        <v>12</v>
      </c>
      <c r="AA15" s="33">
        <v>30</v>
      </c>
    </row>
    <row r="16" spans="1:27" x14ac:dyDescent="0.2">
      <c r="A16" s="14" t="s">
        <v>50</v>
      </c>
      <c r="B16" s="31">
        <v>1558.75</v>
      </c>
      <c r="C16" s="31"/>
      <c r="D16" s="35">
        <v>347.57499999999999</v>
      </c>
      <c r="E16" s="31"/>
      <c r="F16" s="35">
        <v>366.625</v>
      </c>
      <c r="G16" s="32">
        <v>484.625</v>
      </c>
      <c r="H16" s="35">
        <v>327.46250000000003</v>
      </c>
      <c r="I16" s="32">
        <v>35.987499999999997</v>
      </c>
      <c r="J16" s="32">
        <v>366.36250000000001</v>
      </c>
      <c r="K16" s="34">
        <v>0.28387500000000004</v>
      </c>
      <c r="L16" s="32">
        <v>30.887499999999999</v>
      </c>
      <c r="M16" s="32">
        <v>113.25</v>
      </c>
      <c r="N16" s="32">
        <v>162.35000000000002</v>
      </c>
      <c r="O16" s="32">
        <v>212.97499999999999</v>
      </c>
      <c r="P16" s="32"/>
      <c r="Q16" s="32">
        <v>284.48750000000001</v>
      </c>
      <c r="R16" s="32">
        <v>342.98750000000001</v>
      </c>
      <c r="S16" s="32">
        <v>199.76250000000002</v>
      </c>
      <c r="T16" s="32"/>
      <c r="U16" s="32">
        <v>3.95E-2</v>
      </c>
      <c r="V16" s="32">
        <v>12.387499999999999</v>
      </c>
      <c r="W16" s="32">
        <v>16.737499999999997</v>
      </c>
      <c r="X16" s="32">
        <v>8.5187499999999989</v>
      </c>
      <c r="Y16" s="32">
        <v>1.138625</v>
      </c>
      <c r="Z16" s="32">
        <v>348.9375</v>
      </c>
      <c r="AA16" s="39">
        <v>292.26249999999999</v>
      </c>
    </row>
    <row r="17" spans="1:27" x14ac:dyDescent="0.2">
      <c r="A17" s="14" t="s">
        <v>48</v>
      </c>
      <c r="B17" s="31">
        <v>403.4375</v>
      </c>
      <c r="C17" s="31"/>
      <c r="D17" s="35">
        <v>14.731250000000003</v>
      </c>
      <c r="E17" s="31"/>
      <c r="F17" s="35">
        <v>11.631250000000001</v>
      </c>
      <c r="G17" s="32">
        <v>31.9375</v>
      </c>
      <c r="H17" s="35">
        <v>3.8968749999999872</v>
      </c>
      <c r="I17" s="32">
        <v>2.340625000000002</v>
      </c>
      <c r="J17" s="32">
        <v>6.0968749999999972</v>
      </c>
      <c r="K17" s="34">
        <v>0.31056250000000002</v>
      </c>
      <c r="L17" s="32">
        <v>2.3624999999999998</v>
      </c>
      <c r="M17" s="32">
        <v>10.75</v>
      </c>
      <c r="N17" s="32">
        <v>7.9124999999999979</v>
      </c>
      <c r="O17" s="32">
        <v>12.262499999999999</v>
      </c>
      <c r="P17" s="32"/>
      <c r="Q17" s="32">
        <v>4.7125000000000057</v>
      </c>
      <c r="R17" s="32">
        <v>15.506250000000001</v>
      </c>
      <c r="S17" s="32">
        <v>3.1718749999999964</v>
      </c>
      <c r="T17" s="32"/>
      <c r="U17" s="32">
        <v>0.11762500000000001</v>
      </c>
      <c r="V17" s="32">
        <v>2.2843749999999998</v>
      </c>
      <c r="W17" s="32">
        <v>6.171875</v>
      </c>
      <c r="X17" s="32">
        <v>1.4109375</v>
      </c>
      <c r="Y17" s="32">
        <v>7.3968749999999986E-2</v>
      </c>
      <c r="Z17" s="32">
        <v>30.971875000000004</v>
      </c>
      <c r="AA17" s="39">
        <v>3.9718749999999972</v>
      </c>
    </row>
    <row r="18" spans="1:27" x14ac:dyDescent="0.2">
      <c r="A18" s="20" t="s">
        <v>49</v>
      </c>
      <c r="B18" s="37">
        <v>0.25882117080994388</v>
      </c>
      <c r="C18" s="37"/>
      <c r="D18" s="37">
        <v>4.2382938934043018E-2</v>
      </c>
      <c r="E18" s="37"/>
      <c r="F18" s="37">
        <v>3.1725196045005115E-2</v>
      </c>
      <c r="G18" s="37">
        <v>6.5901470208924423E-2</v>
      </c>
      <c r="H18" s="37">
        <v>1.1900217582165857E-2</v>
      </c>
      <c r="I18" s="37">
        <v>6.5039944425147683E-2</v>
      </c>
      <c r="J18" s="37">
        <v>1.664164591081237E-2</v>
      </c>
      <c r="K18" s="37">
        <v>1.0940114487010126</v>
      </c>
      <c r="L18" s="37">
        <v>7.6487252124645883E-2</v>
      </c>
      <c r="M18" s="37">
        <v>9.4922737306843266E-2</v>
      </c>
      <c r="N18" s="37">
        <v>4.8737295965506598E-2</v>
      </c>
      <c r="O18" s="37">
        <v>5.7577180420237115E-2</v>
      </c>
      <c r="P18" s="37"/>
      <c r="Q18" s="37">
        <v>1.6564875433894302E-2</v>
      </c>
      <c r="R18" s="37">
        <v>4.5209373519443131E-2</v>
      </c>
      <c r="S18" s="37">
        <v>1.5878230398598318E-2</v>
      </c>
      <c r="T18" s="37"/>
      <c r="U18" s="37">
        <v>2.9778481012658231</v>
      </c>
      <c r="V18" s="37">
        <v>0.18440968718466194</v>
      </c>
      <c r="W18" s="37">
        <v>0.3687453323375654</v>
      </c>
      <c r="X18" s="37">
        <v>0.16562729273661042</v>
      </c>
      <c r="Y18" s="37">
        <v>6.4963223185860119E-2</v>
      </c>
      <c r="Z18" s="37">
        <v>8.8760523016299497E-2</v>
      </c>
      <c r="AA18" s="38">
        <v>1.3590094521192413E-2</v>
      </c>
    </row>
    <row r="19" spans="1:27" x14ac:dyDescent="0.2">
      <c r="A19" s="19" t="s">
        <v>41</v>
      </c>
      <c r="B19" s="28">
        <v>276000</v>
      </c>
      <c r="C19" s="28">
        <v>156000</v>
      </c>
      <c r="D19" s="28"/>
      <c r="E19" s="28">
        <v>97</v>
      </c>
      <c r="F19" s="28"/>
      <c r="G19" s="28"/>
      <c r="H19" s="28"/>
      <c r="I19" s="28"/>
      <c r="J19" s="28"/>
      <c r="K19" s="28" t="s">
        <v>38</v>
      </c>
      <c r="L19" s="28" t="s">
        <v>38</v>
      </c>
      <c r="M19" s="28" t="s">
        <v>38</v>
      </c>
      <c r="N19" s="28"/>
      <c r="O19" s="28"/>
      <c r="P19" s="28">
        <v>50</v>
      </c>
      <c r="Q19" s="28"/>
      <c r="R19" s="28"/>
      <c r="S19" s="28"/>
      <c r="T19" s="28" t="s">
        <v>38</v>
      </c>
      <c r="U19" s="28" t="s">
        <v>38</v>
      </c>
      <c r="V19" s="28">
        <v>46.3</v>
      </c>
      <c r="W19" s="28">
        <v>51.9</v>
      </c>
      <c r="X19" s="28">
        <v>47</v>
      </c>
      <c r="Y19" s="28"/>
      <c r="Z19" s="28"/>
      <c r="AA19" s="30"/>
    </row>
    <row r="20" spans="1:27" x14ac:dyDescent="0.2">
      <c r="A20" s="14" t="s">
        <v>39</v>
      </c>
      <c r="B20" s="31">
        <v>1000</v>
      </c>
      <c r="C20" s="31">
        <v>1000</v>
      </c>
      <c r="D20" s="31"/>
      <c r="E20" s="31">
        <v>15</v>
      </c>
      <c r="F20" s="31"/>
      <c r="G20" s="31"/>
      <c r="H20" s="31"/>
      <c r="I20" s="31"/>
      <c r="J20" s="31"/>
      <c r="K20" s="31" t="s">
        <v>38</v>
      </c>
      <c r="L20" s="31" t="s">
        <v>38</v>
      </c>
      <c r="M20" s="31" t="s">
        <v>38</v>
      </c>
      <c r="N20" s="31"/>
      <c r="O20" s="31"/>
      <c r="P20" s="31" t="s">
        <v>38</v>
      </c>
      <c r="Q20" s="31"/>
      <c r="R20" s="31"/>
      <c r="S20" s="31"/>
      <c r="T20" s="31" t="s">
        <v>38</v>
      </c>
      <c r="U20" s="31" t="s">
        <v>38</v>
      </c>
      <c r="V20" s="31" t="s">
        <v>38</v>
      </c>
      <c r="W20" s="31" t="s">
        <v>38</v>
      </c>
      <c r="X20" s="31" t="s">
        <v>38</v>
      </c>
      <c r="Y20" s="31"/>
      <c r="Z20" s="31"/>
      <c r="AA20" s="33"/>
    </row>
    <row r="21" spans="1:27" x14ac:dyDescent="0.2">
      <c r="A21" s="14" t="s">
        <v>51</v>
      </c>
      <c r="B21" s="31">
        <v>271875</v>
      </c>
      <c r="C21" s="31"/>
      <c r="D21" s="31"/>
      <c r="E21" s="35">
        <v>119.96250000000001</v>
      </c>
      <c r="F21" s="31"/>
      <c r="G21" s="31"/>
      <c r="H21" s="31"/>
      <c r="I21" s="31"/>
      <c r="J21" s="31"/>
      <c r="K21" s="40">
        <v>1.5525000000000001E-2</v>
      </c>
      <c r="L21" s="34">
        <v>0.36987500000000001</v>
      </c>
      <c r="M21" s="34">
        <v>0.71137500000000009</v>
      </c>
      <c r="N21" s="31"/>
      <c r="O21" s="31"/>
      <c r="P21" s="32">
        <v>71.987500000000011</v>
      </c>
      <c r="Q21" s="31"/>
      <c r="R21" s="31"/>
      <c r="S21" s="31"/>
      <c r="T21" s="40">
        <v>3.1112500000000001E-2</v>
      </c>
      <c r="U21" s="40">
        <v>2.7137499999999998E-2</v>
      </c>
      <c r="V21" s="34">
        <v>56.912500000000001</v>
      </c>
      <c r="W21" s="34">
        <v>54.55</v>
      </c>
      <c r="X21" s="34">
        <v>49.65</v>
      </c>
      <c r="Y21" s="31"/>
      <c r="Z21" s="31"/>
      <c r="AA21" s="33"/>
    </row>
    <row r="22" spans="1:27" x14ac:dyDescent="0.2">
      <c r="A22" s="14" t="s">
        <v>48</v>
      </c>
      <c r="B22" s="31">
        <v>4862.5</v>
      </c>
      <c r="C22" s="31"/>
      <c r="D22" s="31"/>
      <c r="E22" s="35">
        <v>20.896874999999998</v>
      </c>
      <c r="F22" s="31"/>
      <c r="G22" s="31"/>
      <c r="H22" s="31"/>
      <c r="I22" s="31"/>
      <c r="J22" s="31"/>
      <c r="K22" s="40">
        <v>6.0937500000000002E-3</v>
      </c>
      <c r="L22" s="34">
        <v>6.1343750000000009E-2</v>
      </c>
      <c r="M22" s="34">
        <v>6.9312500000000055E-2</v>
      </c>
      <c r="N22" s="31"/>
      <c r="O22" s="31"/>
      <c r="P22" s="32">
        <v>2.209375000000005</v>
      </c>
      <c r="Q22" s="31"/>
      <c r="R22" s="31"/>
      <c r="S22" s="31"/>
      <c r="T22" s="40">
        <v>2.8165625E-2</v>
      </c>
      <c r="U22" s="40">
        <v>2.318125E-2</v>
      </c>
      <c r="V22" s="34">
        <v>1.2406250000000014</v>
      </c>
      <c r="W22" s="34">
        <v>3.337500000000003</v>
      </c>
      <c r="X22" s="34">
        <v>2.8499999999999996</v>
      </c>
      <c r="Y22" s="31"/>
      <c r="Z22" s="31"/>
      <c r="AA22" s="33"/>
    </row>
    <row r="23" spans="1:27" x14ac:dyDescent="0.2">
      <c r="A23" s="20" t="s">
        <v>49</v>
      </c>
      <c r="B23" s="37">
        <v>1.7885057471264367E-2</v>
      </c>
      <c r="C23" s="37"/>
      <c r="D23" s="37"/>
      <c r="E23" s="37">
        <v>0.17419506095654891</v>
      </c>
      <c r="F23" s="37"/>
      <c r="G23" s="37"/>
      <c r="H23" s="37"/>
      <c r="I23" s="37"/>
      <c r="J23" s="37"/>
      <c r="K23" s="37">
        <v>0.39251207729468601</v>
      </c>
      <c r="L23" s="37">
        <v>0.1658499493071984</v>
      </c>
      <c r="M23" s="37">
        <v>9.7434545774029227E-2</v>
      </c>
      <c r="N23" s="37"/>
      <c r="O23" s="37"/>
      <c r="P23" s="37">
        <v>3.0691092203507617E-2</v>
      </c>
      <c r="Q23" s="37"/>
      <c r="R23" s="37"/>
      <c r="S23" s="37"/>
      <c r="T23" s="37">
        <v>0.90528324628364798</v>
      </c>
      <c r="U23" s="37">
        <v>0.8542146476278214</v>
      </c>
      <c r="V23" s="37">
        <v>2.1798813968811798E-2</v>
      </c>
      <c r="W23" s="37">
        <v>6.1182401466544516E-2</v>
      </c>
      <c r="X23" s="37">
        <v>5.7401812688821746E-2</v>
      </c>
      <c r="Y23" s="37"/>
      <c r="Z23" s="37"/>
      <c r="AA23" s="38"/>
    </row>
    <row r="24" spans="1:27" x14ac:dyDescent="0.2">
      <c r="A24" s="19" t="s">
        <v>42</v>
      </c>
      <c r="B24" s="28">
        <v>400000</v>
      </c>
      <c r="C24" s="28">
        <v>450000</v>
      </c>
      <c r="D24" s="28">
        <v>637</v>
      </c>
      <c r="E24" s="28">
        <v>25000</v>
      </c>
      <c r="F24" s="28">
        <v>23000</v>
      </c>
      <c r="G24" s="28">
        <v>275</v>
      </c>
      <c r="H24" s="28">
        <v>1050</v>
      </c>
      <c r="I24" s="28">
        <v>310</v>
      </c>
      <c r="J24" s="28">
        <v>66</v>
      </c>
      <c r="K24" s="28">
        <v>65</v>
      </c>
      <c r="L24" s="28">
        <v>64</v>
      </c>
      <c r="M24" s="28">
        <v>60</v>
      </c>
      <c r="N24" s="28">
        <v>155</v>
      </c>
      <c r="O24" s="28" t="s">
        <v>38</v>
      </c>
      <c r="P24" s="28">
        <v>9.4</v>
      </c>
      <c r="Q24" s="28">
        <v>180</v>
      </c>
      <c r="R24" s="28">
        <v>88</v>
      </c>
      <c r="S24" s="28">
        <v>170</v>
      </c>
      <c r="T24" s="28">
        <v>70</v>
      </c>
      <c r="U24" s="28">
        <v>75</v>
      </c>
      <c r="V24" s="28">
        <v>60</v>
      </c>
      <c r="W24" s="28">
        <v>50</v>
      </c>
      <c r="X24" s="28">
        <v>65</v>
      </c>
      <c r="Y24" s="28" t="s">
        <v>38</v>
      </c>
      <c r="Z24" s="28">
        <v>90</v>
      </c>
      <c r="AA24" s="30">
        <v>120</v>
      </c>
    </row>
    <row r="25" spans="1:27" x14ac:dyDescent="0.2">
      <c r="A25" s="14" t="s">
        <v>39</v>
      </c>
      <c r="B25" s="31">
        <v>12000</v>
      </c>
      <c r="C25" s="31" t="s">
        <v>38</v>
      </c>
      <c r="D25" s="31">
        <v>47</v>
      </c>
      <c r="E25" s="31">
        <v>1500</v>
      </c>
      <c r="F25" s="31">
        <v>1300</v>
      </c>
      <c r="G25" s="31">
        <v>27.5</v>
      </c>
      <c r="H25" s="31">
        <v>105</v>
      </c>
      <c r="I25" s="31">
        <v>42</v>
      </c>
      <c r="J25" s="31">
        <v>3.5</v>
      </c>
      <c r="K25" s="31">
        <v>6.5</v>
      </c>
      <c r="L25" s="31">
        <v>5.6</v>
      </c>
      <c r="M25" s="31">
        <v>6</v>
      </c>
      <c r="N25" s="31">
        <v>15.5</v>
      </c>
      <c r="O25" s="31" t="s">
        <v>38</v>
      </c>
      <c r="P25" s="31">
        <v>1.1000000000000001</v>
      </c>
      <c r="Q25" s="31">
        <v>18</v>
      </c>
      <c r="R25" s="31">
        <v>8.8000000000000007</v>
      </c>
      <c r="S25" s="31">
        <v>17</v>
      </c>
      <c r="T25" s="31">
        <v>7</v>
      </c>
      <c r="U25" s="31">
        <v>15</v>
      </c>
      <c r="V25" s="31">
        <v>6</v>
      </c>
      <c r="W25" s="31">
        <v>10</v>
      </c>
      <c r="X25" s="31">
        <v>6.5</v>
      </c>
      <c r="Y25" s="31" t="s">
        <v>38</v>
      </c>
      <c r="Z25" s="31">
        <v>9</v>
      </c>
      <c r="AA25" s="33">
        <v>20</v>
      </c>
    </row>
    <row r="26" spans="1:27" x14ac:dyDescent="0.2">
      <c r="A26" s="14" t="s">
        <v>52</v>
      </c>
      <c r="B26" s="31">
        <v>401775</v>
      </c>
      <c r="C26" s="31"/>
      <c r="D26" s="35">
        <v>577.85</v>
      </c>
      <c r="E26" s="35">
        <v>23555.666666666668</v>
      </c>
      <c r="F26" s="35">
        <v>22247.166666666668</v>
      </c>
      <c r="G26" s="35">
        <v>301.20833333333331</v>
      </c>
      <c r="H26" s="35">
        <v>1123.825</v>
      </c>
      <c r="I26" s="31">
        <v>284.99999999999994</v>
      </c>
      <c r="J26" s="32">
        <v>61.44083333333333</v>
      </c>
      <c r="K26" s="34">
        <v>68.382172749999995</v>
      </c>
      <c r="L26" s="32">
        <v>59.658355176136354</v>
      </c>
      <c r="M26" s="32">
        <v>50.015890266666673</v>
      </c>
      <c r="N26" s="32">
        <v>135.642</v>
      </c>
      <c r="O26" s="32">
        <v>2.2552499999999998</v>
      </c>
      <c r="P26" s="32">
        <v>10.127130000000001</v>
      </c>
      <c r="Q26" s="32">
        <v>172.95000000000002</v>
      </c>
      <c r="R26" s="32">
        <v>78.525000000000006</v>
      </c>
      <c r="S26" s="32">
        <v>154.63499999999999</v>
      </c>
      <c r="T26" s="32">
        <v>78.877499999999998</v>
      </c>
      <c r="U26" s="32">
        <v>87.472500000000011</v>
      </c>
      <c r="V26" s="32">
        <v>54.870000000000005</v>
      </c>
      <c r="W26" s="32">
        <v>45.6</v>
      </c>
      <c r="X26" s="32">
        <v>60.75</v>
      </c>
      <c r="Y26" s="32">
        <v>0.17542499999999997</v>
      </c>
      <c r="Z26" s="32">
        <v>83.4</v>
      </c>
      <c r="AA26" s="39">
        <v>119.72250000000001</v>
      </c>
    </row>
    <row r="27" spans="1:27" x14ac:dyDescent="0.2">
      <c r="A27" s="14" t="s">
        <v>48</v>
      </c>
      <c r="B27" s="31">
        <v>5625</v>
      </c>
      <c r="C27" s="31"/>
      <c r="D27" s="35">
        <v>14.900000000000015</v>
      </c>
      <c r="E27" s="35">
        <v>1516.1666666666672</v>
      </c>
      <c r="F27" s="35">
        <v>613.555555555556</v>
      </c>
      <c r="G27" s="35">
        <v>13.041666666666666</v>
      </c>
      <c r="H27" s="35">
        <v>33.274999999999977</v>
      </c>
      <c r="I27" s="32">
        <v>9.75</v>
      </c>
      <c r="J27" s="32">
        <v>1.5405555555555566</v>
      </c>
      <c r="K27" s="34">
        <v>1.6845196874999953</v>
      </c>
      <c r="L27" s="32">
        <v>1.28813798863636</v>
      </c>
      <c r="M27" s="32">
        <v>4.9535059555555589</v>
      </c>
      <c r="N27" s="32">
        <v>9.9863999999999997</v>
      </c>
      <c r="O27" s="32">
        <v>0.24074999999999994</v>
      </c>
      <c r="P27" s="32">
        <v>0.25059000000000015</v>
      </c>
      <c r="Q27" s="32">
        <v>10.599999999999985</v>
      </c>
      <c r="R27" s="32">
        <v>3.0750000000000006</v>
      </c>
      <c r="S27" s="32">
        <v>7.9150000000000018</v>
      </c>
      <c r="T27" s="32">
        <v>2.4225000000000017</v>
      </c>
      <c r="U27" s="32">
        <v>1.7024999999999981</v>
      </c>
      <c r="V27" s="32">
        <v>1.5200000000000007</v>
      </c>
      <c r="W27" s="32">
        <v>2.2500000000000013</v>
      </c>
      <c r="X27" s="32">
        <v>4.349999999999997</v>
      </c>
      <c r="Y27" s="32">
        <v>1.6274999999999998E-2</v>
      </c>
      <c r="Z27" s="32">
        <v>3.0899999999999941</v>
      </c>
      <c r="AA27" s="39">
        <v>12.735000000000005</v>
      </c>
    </row>
    <row r="28" spans="1:27" x14ac:dyDescent="0.2">
      <c r="A28" s="20" t="s">
        <v>49</v>
      </c>
      <c r="B28" s="37">
        <v>1.4000373343289154E-2</v>
      </c>
      <c r="C28" s="37"/>
      <c r="D28" s="37">
        <v>2.5785238383663606E-2</v>
      </c>
      <c r="E28" s="37">
        <v>6.4365262428007428E-2</v>
      </c>
      <c r="F28" s="37">
        <v>2.7579042524765968E-2</v>
      </c>
      <c r="G28" s="37">
        <v>4.329782819200443E-2</v>
      </c>
      <c r="H28" s="37">
        <v>2.9608702422530178E-2</v>
      </c>
      <c r="I28" s="37">
        <v>3.4210526315789483E-2</v>
      </c>
      <c r="J28" s="37">
        <v>2.507380632677329E-2</v>
      </c>
      <c r="K28" s="37">
        <v>2.4633901201976584E-2</v>
      </c>
      <c r="L28" s="37">
        <v>2.1591912563349077E-2</v>
      </c>
      <c r="M28" s="37">
        <v>9.9038644101809514E-2</v>
      </c>
      <c r="N28" s="37">
        <v>7.3623214048745958E-2</v>
      </c>
      <c r="O28" s="37">
        <v>0.10675091453275688</v>
      </c>
      <c r="P28" s="37">
        <v>2.4744424135959557E-2</v>
      </c>
      <c r="Q28" s="37">
        <v>6.1289389997108902E-2</v>
      </c>
      <c r="R28" s="37">
        <v>3.9159503342884434E-2</v>
      </c>
      <c r="S28" s="37">
        <v>5.1185048662980584E-2</v>
      </c>
      <c r="T28" s="37">
        <v>3.0712180279547422E-2</v>
      </c>
      <c r="U28" s="37">
        <v>1.9463259881677075E-2</v>
      </c>
      <c r="V28" s="37">
        <v>2.7701840714415903E-2</v>
      </c>
      <c r="W28" s="37">
        <v>4.9342105263157923E-2</v>
      </c>
      <c r="X28" s="37">
        <v>7.1604938271604884E-2</v>
      </c>
      <c r="Y28" s="37">
        <v>9.2774690038477992E-2</v>
      </c>
      <c r="Z28" s="37">
        <v>3.7050359712230141E-2</v>
      </c>
      <c r="AA28" s="38">
        <v>0.10637098289795155</v>
      </c>
    </row>
    <row r="29" spans="1:27" x14ac:dyDescent="0.2">
      <c r="A29" s="3"/>
    </row>
    <row r="30" spans="1:27" x14ac:dyDescent="0.2">
      <c r="A30" s="6" t="s">
        <v>53</v>
      </c>
    </row>
    <row r="31" spans="1:27" x14ac:dyDescent="0.2">
      <c r="A31" s="7" t="s">
        <v>54</v>
      </c>
      <c r="B31" s="7" t="s">
        <v>58</v>
      </c>
    </row>
    <row r="32" spans="1:27" x14ac:dyDescent="0.2">
      <c r="A32" s="7" t="s">
        <v>55</v>
      </c>
      <c r="B32" s="7" t="s">
        <v>59</v>
      </c>
    </row>
    <row r="33" spans="1:2" x14ac:dyDescent="0.2">
      <c r="A33" s="7" t="s">
        <v>56</v>
      </c>
      <c r="B33" s="7" t="s">
        <v>60</v>
      </c>
    </row>
    <row r="34" spans="1:2" x14ac:dyDescent="0.2">
      <c r="A34" s="7" t="s">
        <v>57</v>
      </c>
      <c r="B34" s="7" t="s">
        <v>61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topLeftCell="C1" workbookViewId="0">
      <selection activeCell="J10" sqref="J10"/>
    </sheetView>
  </sheetViews>
  <sheetFormatPr baseColWidth="10" defaultColWidth="9.1640625" defaultRowHeight="16" x14ac:dyDescent="0.2"/>
  <cols>
    <col min="1" max="1" width="19.83203125" style="45" customWidth="1"/>
    <col min="2" max="2" width="23.33203125" style="46" customWidth="1"/>
    <col min="3" max="3" width="30.5" style="45" customWidth="1"/>
    <col min="4" max="4" width="9.5" style="44" bestFit="1" customWidth="1"/>
    <col min="5" max="8" width="10.6640625" style="44" customWidth="1"/>
    <col min="9" max="10" width="9.5" style="44" bestFit="1" customWidth="1"/>
    <col min="11" max="11" width="11.5" style="44" customWidth="1"/>
    <col min="12" max="12" width="9.5" style="44" bestFit="1" customWidth="1"/>
    <col min="13" max="13" width="12.5" style="44" bestFit="1" customWidth="1"/>
    <col min="14" max="14" width="12.1640625" style="44" customWidth="1"/>
    <col min="15" max="15" width="13.1640625" style="44" bestFit="1" customWidth="1"/>
    <col min="16" max="16" width="13" style="44" customWidth="1"/>
    <col min="17" max="17" width="13.1640625" style="44" bestFit="1" customWidth="1"/>
    <col min="18" max="18" width="9.5" style="44" bestFit="1" customWidth="1"/>
    <col min="19" max="19" width="13.1640625" style="44" bestFit="1" customWidth="1"/>
    <col min="20" max="20" width="9.83203125" style="44" bestFit="1" customWidth="1"/>
    <col min="21" max="21" width="12.5" style="44" customWidth="1"/>
    <col min="22" max="22" width="11.5" style="46" bestFit="1" customWidth="1"/>
    <col min="23" max="23" width="10.83203125" style="46" bestFit="1" customWidth="1"/>
    <col min="24" max="24" width="10.6640625" style="46" bestFit="1" customWidth="1"/>
    <col min="25" max="16384" width="9.1640625" style="44"/>
  </cols>
  <sheetData>
    <row r="1" spans="1:24" x14ac:dyDescent="0.2">
      <c r="A1" s="99" t="s">
        <v>155</v>
      </c>
      <c r="B1" s="41"/>
      <c r="C1" s="42"/>
      <c r="D1" s="161"/>
      <c r="E1" s="43"/>
      <c r="F1" s="43"/>
      <c r="G1" s="43"/>
      <c r="H1" s="43"/>
      <c r="N1" s="162"/>
      <c r="O1" s="43"/>
      <c r="P1" s="43"/>
      <c r="Q1" s="43"/>
      <c r="S1" s="43"/>
    </row>
    <row r="2" spans="1:24" s="77" customFormat="1" x14ac:dyDescent="0.2">
      <c r="A2" s="103" t="s">
        <v>0</v>
      </c>
      <c r="B2" s="104" t="s">
        <v>66</v>
      </c>
      <c r="C2" s="105" t="s">
        <v>67</v>
      </c>
      <c r="D2" s="47" t="s">
        <v>11</v>
      </c>
      <c r="E2" s="48" t="s">
        <v>13</v>
      </c>
      <c r="F2" s="48" t="s">
        <v>68</v>
      </c>
      <c r="G2" s="48" t="s">
        <v>15</v>
      </c>
      <c r="H2" s="77" t="s">
        <v>14</v>
      </c>
      <c r="I2" s="49" t="s">
        <v>28</v>
      </c>
      <c r="J2" s="106" t="s">
        <v>17</v>
      </c>
      <c r="K2" s="106" t="s">
        <v>36</v>
      </c>
      <c r="L2" s="106" t="s">
        <v>27</v>
      </c>
      <c r="M2" s="106" t="s">
        <v>18</v>
      </c>
      <c r="N2" s="77" t="s">
        <v>32</v>
      </c>
      <c r="O2" s="77" t="s">
        <v>22</v>
      </c>
      <c r="P2" s="77" t="s">
        <v>21</v>
      </c>
      <c r="Q2" s="77" t="s">
        <v>20</v>
      </c>
      <c r="R2" s="77" t="s">
        <v>31</v>
      </c>
      <c r="S2" s="77" t="s">
        <v>30</v>
      </c>
      <c r="T2" s="77" t="s">
        <v>33</v>
      </c>
      <c r="U2" s="106"/>
      <c r="V2" s="49" t="s">
        <v>69</v>
      </c>
      <c r="W2" s="49" t="s">
        <v>70</v>
      </c>
      <c r="X2" s="106" t="s">
        <v>71</v>
      </c>
    </row>
    <row r="3" spans="1:24" s="77" customFormat="1" x14ac:dyDescent="0.2">
      <c r="A3" s="103"/>
      <c r="B3" s="104"/>
      <c r="C3" s="105"/>
      <c r="D3" s="77" t="s">
        <v>126</v>
      </c>
      <c r="E3" s="77" t="s">
        <v>126</v>
      </c>
      <c r="F3" s="77" t="s">
        <v>126</v>
      </c>
      <c r="G3" s="77" t="s">
        <v>126</v>
      </c>
      <c r="H3" s="77" t="s">
        <v>126</v>
      </c>
      <c r="I3" s="49" t="s">
        <v>126</v>
      </c>
      <c r="J3" s="49" t="s">
        <v>126</v>
      </c>
      <c r="K3" s="49" t="s">
        <v>126</v>
      </c>
      <c r="L3" s="49" t="s">
        <v>126</v>
      </c>
      <c r="M3" s="49" t="s">
        <v>126</v>
      </c>
      <c r="N3" s="77" t="s">
        <v>127</v>
      </c>
      <c r="O3" s="77" t="s">
        <v>127</v>
      </c>
      <c r="P3" s="77" t="s">
        <v>127</v>
      </c>
      <c r="Q3" s="77" t="s">
        <v>127</v>
      </c>
      <c r="R3" s="77" t="s">
        <v>127</v>
      </c>
      <c r="S3" s="77" t="s">
        <v>127</v>
      </c>
      <c r="T3" s="77" t="s">
        <v>127</v>
      </c>
      <c r="U3" s="49"/>
      <c r="V3" s="49"/>
      <c r="W3" s="49"/>
      <c r="X3" s="106"/>
    </row>
    <row r="4" spans="1:24" x14ac:dyDescent="0.2">
      <c r="C4" s="45" t="s">
        <v>44</v>
      </c>
      <c r="D4" s="47">
        <v>25</v>
      </c>
      <c r="I4" s="49">
        <v>7.0000000000000001E-3</v>
      </c>
      <c r="J4" s="50">
        <v>4.709399740138071E-3</v>
      </c>
      <c r="K4" s="50">
        <v>1.6E-2</v>
      </c>
      <c r="L4" s="50">
        <v>1.5248674072519045E-2</v>
      </c>
      <c r="M4" s="50">
        <v>3.0000000000000001E-3</v>
      </c>
      <c r="N4" s="48">
        <v>8.4000000000000005E-2</v>
      </c>
      <c r="O4" s="48">
        <v>0.47099999999999997</v>
      </c>
      <c r="P4" s="48">
        <v>8.2000000000000003E-2</v>
      </c>
      <c r="Q4" s="48">
        <v>0.12</v>
      </c>
      <c r="R4" s="48">
        <v>2.5000000000000001E-2</v>
      </c>
      <c r="S4" s="48">
        <v>6.5000000000000002E-2</v>
      </c>
      <c r="T4" s="48">
        <v>0.48399999999999999</v>
      </c>
      <c r="U4" s="50"/>
    </row>
    <row r="5" spans="1:24" x14ac:dyDescent="0.2">
      <c r="A5" s="51" t="s">
        <v>72</v>
      </c>
      <c r="B5" s="52" t="s">
        <v>73</v>
      </c>
      <c r="C5" s="45" t="s">
        <v>74</v>
      </c>
      <c r="D5" s="53">
        <v>63.274805631067956</v>
      </c>
      <c r="E5" s="46">
        <v>23</v>
      </c>
      <c r="F5" s="46">
        <v>584</v>
      </c>
      <c r="G5" s="46">
        <v>9.6999999999999993</v>
      </c>
      <c r="H5" s="46">
        <v>253</v>
      </c>
      <c r="I5" s="50">
        <v>7.0000000000000001E-3</v>
      </c>
      <c r="J5" s="54">
        <v>0.23338429441752523</v>
      </c>
      <c r="K5" s="54">
        <v>4.1496347353408E-2</v>
      </c>
      <c r="L5" s="54">
        <v>4.8775138713425141E-2</v>
      </c>
      <c r="M5" s="54">
        <v>8.7143060674479342E-3</v>
      </c>
      <c r="N5" s="43">
        <v>121.70907852764198</v>
      </c>
      <c r="O5" s="43">
        <v>38.349543927124863</v>
      </c>
      <c r="P5" s="43">
        <v>12.863119640167708</v>
      </c>
      <c r="Q5" s="43">
        <v>2.7783785037519935</v>
      </c>
      <c r="R5" s="43">
        <v>1.4033833786745518</v>
      </c>
      <c r="S5" s="43">
        <v>0.23959158491825161</v>
      </c>
      <c r="T5" s="48">
        <v>0.48399999999999999</v>
      </c>
      <c r="U5" s="54"/>
      <c r="V5" s="55">
        <v>7261.0263102221488</v>
      </c>
      <c r="W5" s="56">
        <v>1.2449008667782764</v>
      </c>
      <c r="X5" s="107">
        <v>3.1736773391340494</v>
      </c>
    </row>
    <row r="6" spans="1:24" x14ac:dyDescent="0.2">
      <c r="A6" s="51" t="s">
        <v>75</v>
      </c>
      <c r="B6" s="52" t="s">
        <v>76</v>
      </c>
      <c r="C6" s="45" t="s">
        <v>74</v>
      </c>
      <c r="D6" s="53">
        <v>81.765578734367196</v>
      </c>
      <c r="E6" s="46">
        <v>55</v>
      </c>
      <c r="F6" s="46">
        <v>575</v>
      </c>
      <c r="G6" s="46">
        <v>9.8000000000000007</v>
      </c>
      <c r="H6" s="46">
        <v>1065</v>
      </c>
      <c r="I6" s="50">
        <v>7.0000000000000001E-3</v>
      </c>
      <c r="J6" s="54">
        <v>0.18663161830425076</v>
      </c>
      <c r="K6" s="50">
        <v>1.6E-2</v>
      </c>
      <c r="L6" s="54">
        <v>8.7612146910305985E-2</v>
      </c>
      <c r="M6" s="54">
        <v>1.3134154251442957E-2</v>
      </c>
      <c r="N6" s="43">
        <v>74.744439396353073</v>
      </c>
      <c r="O6" s="43">
        <v>15.971815344260467</v>
      </c>
      <c r="P6" s="43">
        <v>1.9815019214736771</v>
      </c>
      <c r="Q6" s="43">
        <v>0.66326407194399661</v>
      </c>
      <c r="R6" s="43">
        <v>0.15955105110441664</v>
      </c>
      <c r="S6" s="48">
        <v>6.5000000000000002E-2</v>
      </c>
      <c r="T6" s="43">
        <v>1.5106462840881156</v>
      </c>
      <c r="U6" s="54"/>
      <c r="V6" s="55">
        <v>6225.4163586805898</v>
      </c>
      <c r="W6" s="56">
        <v>1.8763077502061367</v>
      </c>
      <c r="X6" s="107">
        <v>4.6797710708077256</v>
      </c>
    </row>
    <row r="7" spans="1:24" x14ac:dyDescent="0.2">
      <c r="A7" s="51" t="s">
        <v>77</v>
      </c>
      <c r="B7" s="52" t="s">
        <v>78</v>
      </c>
      <c r="C7" s="45" t="s">
        <v>74</v>
      </c>
      <c r="D7" s="53">
        <v>69.846173708145912</v>
      </c>
      <c r="E7" s="46">
        <v>19</v>
      </c>
      <c r="F7" s="46">
        <v>571</v>
      </c>
      <c r="G7" s="46">
        <v>16</v>
      </c>
      <c r="H7" s="46">
        <v>205</v>
      </c>
      <c r="I7" s="54">
        <v>1.0467699760976626E-2</v>
      </c>
      <c r="J7" s="54">
        <v>7.8249300451413734E-2</v>
      </c>
      <c r="K7" s="50">
        <v>1.6E-2</v>
      </c>
      <c r="L7" s="54">
        <v>4.4362036623064656E-2</v>
      </c>
      <c r="M7" s="54">
        <v>1.2E-2</v>
      </c>
      <c r="N7" s="43">
        <v>33.871541645043379</v>
      </c>
      <c r="O7" s="43">
        <v>12.969022934912667</v>
      </c>
      <c r="P7" s="43">
        <v>5.4545570488389172</v>
      </c>
      <c r="Q7" s="43">
        <v>1.2656723467512836</v>
      </c>
      <c r="R7" s="43">
        <v>0.39023048233816865</v>
      </c>
      <c r="S7" s="48">
        <v>6.5000000000000002E-2</v>
      </c>
      <c r="T7" s="43">
        <v>1.1623004806358659</v>
      </c>
      <c r="U7" s="54"/>
      <c r="V7" s="55">
        <v>5820.5144756788259</v>
      </c>
      <c r="W7" s="56">
        <v>1.1463836634611702</v>
      </c>
      <c r="X7" s="107">
        <v>2.611726559127368</v>
      </c>
    </row>
    <row r="8" spans="1:24" x14ac:dyDescent="0.2">
      <c r="A8" s="51" t="s">
        <v>79</v>
      </c>
      <c r="B8" s="52" t="s">
        <v>80</v>
      </c>
      <c r="C8" s="45" t="s">
        <v>74</v>
      </c>
      <c r="D8" s="53">
        <v>224.89457037036999</v>
      </c>
      <c r="E8" s="46">
        <v>34</v>
      </c>
      <c r="F8" s="46">
        <v>515</v>
      </c>
      <c r="G8" s="46">
        <v>6.6</v>
      </c>
      <c r="H8" s="46">
        <v>920</v>
      </c>
      <c r="I8" s="50">
        <v>7.0000000000000001E-3</v>
      </c>
      <c r="J8" s="54">
        <v>2.7189047657107683</v>
      </c>
      <c r="K8" s="50">
        <v>1.6E-2</v>
      </c>
      <c r="L8" s="54">
        <v>0.30090732300315154</v>
      </c>
      <c r="M8" s="54">
        <v>2.8000000000000001E-2</v>
      </c>
      <c r="N8" s="43">
        <v>4.4032752571212388</v>
      </c>
      <c r="O8" s="43">
        <v>2.1512067589387169</v>
      </c>
      <c r="P8" s="43">
        <v>0.97244083767673706</v>
      </c>
      <c r="Q8" s="43">
        <v>5.130925560504294</v>
      </c>
      <c r="R8" s="43">
        <v>3.0198368974455314</v>
      </c>
      <c r="S8" s="43">
        <v>1.9605832961319556</v>
      </c>
      <c r="T8" s="48">
        <v>0.48399999999999999</v>
      </c>
      <c r="U8" s="54"/>
      <c r="V8" s="55">
        <v>8031.948941798928</v>
      </c>
      <c r="W8" s="56">
        <v>4</v>
      </c>
      <c r="X8" s="107">
        <v>2.0468861204645732</v>
      </c>
    </row>
    <row r="9" spans="1:24" x14ac:dyDescent="0.2">
      <c r="A9" s="51" t="s">
        <v>81</v>
      </c>
      <c r="B9" s="52" t="s">
        <v>82</v>
      </c>
      <c r="C9" s="45" t="s">
        <v>83</v>
      </c>
      <c r="D9" s="53">
        <v>45.535930602911002</v>
      </c>
      <c r="E9" s="46">
        <v>50</v>
      </c>
      <c r="F9" s="46">
        <v>548</v>
      </c>
      <c r="G9" s="46">
        <v>14</v>
      </c>
      <c r="H9" s="46">
        <v>781</v>
      </c>
      <c r="I9" s="50">
        <v>7.0000000000000001E-3</v>
      </c>
      <c r="J9" s="54">
        <v>8.9453053646476322E-2</v>
      </c>
      <c r="K9" s="50">
        <v>1.6E-2</v>
      </c>
      <c r="L9" s="54">
        <v>3.9728001531419338E-2</v>
      </c>
      <c r="M9" s="54">
        <v>4.2000000000000003E-2</v>
      </c>
      <c r="N9" s="43">
        <v>152.57659978667198</v>
      </c>
      <c r="O9" s="43">
        <v>128.12434653945289</v>
      </c>
      <c r="P9" s="43">
        <v>0.99284361590363712</v>
      </c>
      <c r="Q9" s="43">
        <v>0.19683855960678059</v>
      </c>
      <c r="R9" s="43">
        <v>0.11014624262713764</v>
      </c>
      <c r="S9" s="43">
        <v>0.29567744616313563</v>
      </c>
      <c r="T9" s="43">
        <v>1.212438243545646</v>
      </c>
      <c r="U9" s="54"/>
      <c r="V9" s="55">
        <v>1084.1888238788333</v>
      </c>
      <c r="W9" s="56">
        <v>6</v>
      </c>
      <c r="X9" s="107">
        <v>1.190847827970694</v>
      </c>
    </row>
    <row r="10" spans="1:24" x14ac:dyDescent="0.2">
      <c r="A10" s="51" t="s">
        <v>84</v>
      </c>
      <c r="B10" s="52" t="s">
        <v>82</v>
      </c>
      <c r="C10" s="45" t="s">
        <v>83</v>
      </c>
      <c r="D10" s="47">
        <v>25</v>
      </c>
      <c r="E10" s="46">
        <v>69</v>
      </c>
      <c r="F10" s="46">
        <v>269</v>
      </c>
      <c r="G10" s="46">
        <v>7.4</v>
      </c>
      <c r="H10" s="46">
        <v>1186</v>
      </c>
      <c r="I10" s="50">
        <v>7.0000000000000001E-3</v>
      </c>
      <c r="J10" s="54">
        <v>0.60406180012050037</v>
      </c>
      <c r="K10" s="54">
        <v>6.483898448381871E-2</v>
      </c>
      <c r="L10" s="54">
        <v>0.11955840847631422</v>
      </c>
      <c r="M10" s="54">
        <v>2.3E-2</v>
      </c>
      <c r="N10" s="43">
        <v>1230.0658462210631</v>
      </c>
      <c r="O10" s="43">
        <v>832.79830556734782</v>
      </c>
      <c r="P10" s="43">
        <v>9.3105857672835786</v>
      </c>
      <c r="Q10" s="43">
        <v>1.6596017588971936</v>
      </c>
      <c r="R10" s="43">
        <v>1.0065181865674118</v>
      </c>
      <c r="S10" s="43">
        <v>1.7810980764127158</v>
      </c>
      <c r="T10" s="43">
        <v>3.4168234820712962</v>
      </c>
      <c r="U10" s="54"/>
      <c r="V10" s="55">
        <v>1086.9565217391305</v>
      </c>
      <c r="W10" s="56">
        <v>3.2857142857142856</v>
      </c>
      <c r="X10" s="107">
        <v>1.4770273162156291</v>
      </c>
    </row>
    <row r="11" spans="1:24" x14ac:dyDescent="0.2">
      <c r="A11" s="51" t="s">
        <v>85</v>
      </c>
      <c r="B11" s="52" t="s">
        <v>82</v>
      </c>
      <c r="C11" s="45" t="s">
        <v>83</v>
      </c>
      <c r="D11" s="53">
        <v>270.32620993147327</v>
      </c>
      <c r="E11" s="46">
        <v>75</v>
      </c>
      <c r="F11" s="46">
        <v>500</v>
      </c>
      <c r="G11" s="46">
        <v>7.8</v>
      </c>
      <c r="H11" s="46">
        <v>1293</v>
      </c>
      <c r="I11" s="54">
        <v>0.46361001537464258</v>
      </c>
      <c r="J11" s="54">
        <v>0.4578236107339777</v>
      </c>
      <c r="K11" s="54">
        <v>0.16298026816194441</v>
      </c>
      <c r="L11" s="54">
        <v>8.9152254911750758E-2</v>
      </c>
      <c r="M11" s="54">
        <v>0.74833288348127003</v>
      </c>
      <c r="N11" s="43">
        <v>839.96135967808596</v>
      </c>
      <c r="O11" s="43">
        <v>465.5417420434099</v>
      </c>
      <c r="P11" s="43">
        <v>5.6818013568156776</v>
      </c>
      <c r="Q11" s="43">
        <v>1.0651365256793737</v>
      </c>
      <c r="R11" s="43">
        <v>0.62349399289396756</v>
      </c>
      <c r="S11" s="43">
        <v>0.37331634880472564</v>
      </c>
      <c r="T11" s="43">
        <v>1.751908478271516</v>
      </c>
      <c r="U11" s="54"/>
      <c r="V11" s="55">
        <v>361.23791416716386</v>
      </c>
      <c r="W11" s="56">
        <v>1.614143048390668</v>
      </c>
      <c r="X11" s="107">
        <v>1.8042664788580074</v>
      </c>
    </row>
    <row r="12" spans="1:24" x14ac:dyDescent="0.2">
      <c r="A12" s="51" t="s">
        <v>86</v>
      </c>
      <c r="B12" s="52" t="s">
        <v>82</v>
      </c>
      <c r="C12" s="45" t="s">
        <v>83</v>
      </c>
      <c r="D12" s="47">
        <v>25</v>
      </c>
      <c r="E12" s="46">
        <v>76</v>
      </c>
      <c r="F12" s="46">
        <v>594</v>
      </c>
      <c r="G12" s="46">
        <v>7.5</v>
      </c>
      <c r="H12" s="46">
        <v>1212</v>
      </c>
      <c r="I12" s="50">
        <v>7.0000000000000001E-3</v>
      </c>
      <c r="J12" s="54">
        <v>0.59415620572247696</v>
      </c>
      <c r="K12" s="54">
        <v>4.6910869103918104E-2</v>
      </c>
      <c r="L12" s="54">
        <v>0.11072384730546848</v>
      </c>
      <c r="M12" s="54">
        <v>1.7000000000000001E-2</v>
      </c>
      <c r="N12" s="43">
        <v>1273.311057379143</v>
      </c>
      <c r="O12" s="43">
        <v>768.96124365147477</v>
      </c>
      <c r="P12" s="43">
        <v>12.285659829542109</v>
      </c>
      <c r="Q12" s="43">
        <v>2.3492419898579735</v>
      </c>
      <c r="R12" s="43">
        <v>0.97019363890431165</v>
      </c>
      <c r="S12" s="43">
        <v>0.77211741460828553</v>
      </c>
      <c r="T12" s="43">
        <v>2.3221119538608259</v>
      </c>
      <c r="U12" s="54"/>
      <c r="V12" s="55">
        <v>1470.5882352941176</v>
      </c>
      <c r="W12" s="56">
        <v>2.4285714285714288</v>
      </c>
      <c r="X12" s="107">
        <v>1.6558845688148369</v>
      </c>
    </row>
    <row r="13" spans="1:24" x14ac:dyDescent="0.2">
      <c r="A13" s="51" t="s">
        <v>87</v>
      </c>
      <c r="B13" s="52" t="s">
        <v>73</v>
      </c>
      <c r="C13" s="45" t="s">
        <v>83</v>
      </c>
      <c r="D13" s="47">
        <v>25</v>
      </c>
      <c r="E13" s="45">
        <v>76.599999999999994</v>
      </c>
      <c r="F13" s="45">
        <v>1730</v>
      </c>
      <c r="G13" s="45">
        <v>7.8</v>
      </c>
      <c r="H13" s="45">
        <v>915</v>
      </c>
      <c r="I13" s="50">
        <v>7.0000000000000001E-3</v>
      </c>
      <c r="J13" s="54">
        <v>0.51776430826651931</v>
      </c>
      <c r="K13" s="54">
        <v>6.1311362652765433E-2</v>
      </c>
      <c r="L13" s="54">
        <v>0.16717194017697334</v>
      </c>
      <c r="M13" s="54">
        <v>2.8987510478132701E-2</v>
      </c>
      <c r="N13" s="43">
        <v>825.020951214707</v>
      </c>
      <c r="O13" s="43">
        <v>620.48220333683287</v>
      </c>
      <c r="P13" s="43">
        <v>24.544904301477207</v>
      </c>
      <c r="Q13" s="43">
        <v>3.6863653333277435</v>
      </c>
      <c r="R13" s="43">
        <v>1.8761462335705816</v>
      </c>
      <c r="S13" s="43">
        <v>0.82882053427840552</v>
      </c>
      <c r="T13" s="43">
        <v>5.0774421502024563</v>
      </c>
      <c r="U13" s="54"/>
      <c r="V13" s="55">
        <v>862.44039545442308</v>
      </c>
      <c r="W13" s="56">
        <v>4.1410729254475287</v>
      </c>
      <c r="X13" s="107">
        <v>1.3296448258755924</v>
      </c>
    </row>
    <row r="14" spans="1:24" x14ac:dyDescent="0.2">
      <c r="A14" s="51" t="s">
        <v>88</v>
      </c>
      <c r="B14" s="52" t="s">
        <v>73</v>
      </c>
      <c r="C14" s="45" t="s">
        <v>83</v>
      </c>
      <c r="D14" s="47">
        <v>25</v>
      </c>
      <c r="E14" s="45">
        <v>74.599999999999994</v>
      </c>
      <c r="F14" s="45">
        <v>1710</v>
      </c>
      <c r="G14" s="45">
        <v>4</v>
      </c>
      <c r="H14" s="45">
        <v>930</v>
      </c>
      <c r="I14" s="50">
        <v>7.0000000000000001E-3</v>
      </c>
      <c r="J14" s="54">
        <v>0.48546363050153796</v>
      </c>
      <c r="K14" s="50">
        <v>1.6E-2</v>
      </c>
      <c r="L14" s="54">
        <v>0.11883537035097044</v>
      </c>
      <c r="M14" s="50">
        <v>3.0000000000000001E-3</v>
      </c>
      <c r="N14" s="43">
        <v>883.34616801271397</v>
      </c>
      <c r="O14" s="43">
        <v>706.36012219976078</v>
      </c>
      <c r="P14" s="43">
        <v>37.694311518822303</v>
      </c>
      <c r="Q14" s="43">
        <v>6.0955709492736441</v>
      </c>
      <c r="R14" s="43">
        <v>2.8839709297030214</v>
      </c>
      <c r="S14" s="43">
        <v>1.3816425323488457</v>
      </c>
      <c r="T14" s="43">
        <v>4.2334736522353555</v>
      </c>
      <c r="U14" s="50"/>
      <c r="V14" s="55">
        <v>8333.3333333333339</v>
      </c>
      <c r="W14" s="56">
        <v>0.42857142857142855</v>
      </c>
      <c r="X14" s="107">
        <v>1.2505606421576854</v>
      </c>
    </row>
    <row r="15" spans="1:24" x14ac:dyDescent="0.2">
      <c r="A15" s="51" t="s">
        <v>89</v>
      </c>
      <c r="B15" s="52" t="s">
        <v>73</v>
      </c>
      <c r="C15" s="45" t="s">
        <v>83</v>
      </c>
      <c r="D15" s="53">
        <v>41.292154246575301</v>
      </c>
      <c r="E15" s="45">
        <v>78.3</v>
      </c>
      <c r="F15" s="45">
        <v>1770</v>
      </c>
      <c r="G15" s="45">
        <v>11.7</v>
      </c>
      <c r="H15" s="45">
        <v>919</v>
      </c>
      <c r="I15" s="54">
        <v>1.2071462776685435E-2</v>
      </c>
      <c r="J15" s="54">
        <v>0.46727386988708186</v>
      </c>
      <c r="K15" s="54">
        <v>5.4444778625092442E-2</v>
      </c>
      <c r="L15" s="54">
        <v>0.14733273825611831</v>
      </c>
      <c r="M15" s="54">
        <v>3.5423697448081978E-2</v>
      </c>
      <c r="N15" s="43">
        <v>872.414122620939</v>
      </c>
      <c r="O15" s="43">
        <v>706.77916054951186</v>
      </c>
      <c r="P15" s="43">
        <v>41.87080022467341</v>
      </c>
      <c r="Q15" s="43">
        <v>6.7762581145317036</v>
      </c>
      <c r="R15" s="43">
        <v>3.1762754302128213</v>
      </c>
      <c r="S15" s="43">
        <v>1.5432304397277758</v>
      </c>
      <c r="T15" s="43">
        <v>12.680805836168735</v>
      </c>
      <c r="U15" s="54"/>
      <c r="V15" s="55">
        <v>1165.6647165952766</v>
      </c>
      <c r="W15" s="56">
        <v>2.9344991657927779</v>
      </c>
      <c r="X15" s="107">
        <v>1.2343517909365749</v>
      </c>
    </row>
    <row r="16" spans="1:24" x14ac:dyDescent="0.2">
      <c r="A16" s="51" t="s">
        <v>90</v>
      </c>
      <c r="B16" s="52" t="s">
        <v>73</v>
      </c>
      <c r="C16" s="45" t="s">
        <v>83</v>
      </c>
      <c r="D16" s="47">
        <v>25</v>
      </c>
      <c r="E16" s="45">
        <v>73.3</v>
      </c>
      <c r="F16" s="45">
        <v>1780</v>
      </c>
      <c r="G16" s="45">
        <v>1.8</v>
      </c>
      <c r="H16" s="45">
        <v>922</v>
      </c>
      <c r="I16" s="54">
        <v>2.3672227583260652E-2</v>
      </c>
      <c r="J16" s="54">
        <v>0.57722724318022867</v>
      </c>
      <c r="K16" s="50">
        <v>1.6E-2</v>
      </c>
      <c r="L16" s="54">
        <v>0.33431185610958475</v>
      </c>
      <c r="M16" s="54">
        <v>1.7000000000000001E-2</v>
      </c>
      <c r="N16" s="43">
        <v>1269.3172393573832</v>
      </c>
      <c r="O16" s="43">
        <v>1167.6206947119888</v>
      </c>
      <c r="P16" s="43">
        <v>60.116202539073704</v>
      </c>
      <c r="Q16" s="43">
        <v>9.755942776122323</v>
      </c>
      <c r="R16" s="43">
        <v>4.633746872030752</v>
      </c>
      <c r="S16" s="43">
        <v>2.1765004955532459</v>
      </c>
      <c r="T16" s="43">
        <v>11.043201532615235</v>
      </c>
      <c r="U16" s="54"/>
      <c r="V16" s="55">
        <v>1470.5882352941176</v>
      </c>
      <c r="W16" s="56">
        <v>0.71814111875222153</v>
      </c>
      <c r="X16" s="107">
        <v>1.087097244084458</v>
      </c>
    </row>
    <row r="17" spans="1:24" x14ac:dyDescent="0.2">
      <c r="A17" s="51" t="s">
        <v>8</v>
      </c>
      <c r="B17" s="52" t="s">
        <v>82</v>
      </c>
      <c r="C17" s="45" t="s">
        <v>91</v>
      </c>
      <c r="D17" s="53">
        <v>10070.689623989771</v>
      </c>
      <c r="E17" s="46">
        <v>107</v>
      </c>
      <c r="F17" s="46">
        <v>884</v>
      </c>
      <c r="G17" s="46">
        <v>205</v>
      </c>
      <c r="H17" s="46">
        <v>2788</v>
      </c>
      <c r="I17" s="54">
        <v>1.5022145479415139</v>
      </c>
      <c r="J17" s="54">
        <v>2.2092281991066058</v>
      </c>
      <c r="K17" s="54">
        <v>0.52193459141137799</v>
      </c>
      <c r="L17" s="54">
        <v>0.39268484508489759</v>
      </c>
      <c r="M17" s="54">
        <v>3.9122606907935276</v>
      </c>
      <c r="N17" s="43">
        <v>2832.0223539969029</v>
      </c>
      <c r="O17" s="43">
        <v>5429.8160081291689</v>
      </c>
      <c r="P17" s="43">
        <v>522.13001227487712</v>
      </c>
      <c r="Q17" s="43">
        <v>123.95580921669878</v>
      </c>
      <c r="R17" s="43">
        <v>61.751322005646067</v>
      </c>
      <c r="S17" s="43">
        <v>27.070095423923245</v>
      </c>
      <c r="T17" s="43">
        <v>261.49413798726914</v>
      </c>
      <c r="U17" s="54"/>
      <c r="V17" s="55">
        <v>2574.1356264137712</v>
      </c>
      <c r="W17" s="56">
        <v>2.6043288531285378</v>
      </c>
      <c r="X17" s="107">
        <v>0.52156875108787892</v>
      </c>
    </row>
    <row r="18" spans="1:24" x14ac:dyDescent="0.2">
      <c r="A18" s="51" t="s">
        <v>6</v>
      </c>
      <c r="B18" s="52" t="s">
        <v>73</v>
      </c>
      <c r="C18" s="45" t="s">
        <v>91</v>
      </c>
      <c r="D18" s="53">
        <v>9057.6265097726555</v>
      </c>
      <c r="E18" s="46">
        <v>76</v>
      </c>
      <c r="F18" s="46">
        <v>519</v>
      </c>
      <c r="G18" s="46">
        <v>139</v>
      </c>
      <c r="H18" s="46">
        <v>2531</v>
      </c>
      <c r="I18" s="44">
        <v>1.8653424575737974</v>
      </c>
      <c r="J18" s="54">
        <v>0.68271356845299791</v>
      </c>
      <c r="K18" s="54">
        <v>1.1223661613785101</v>
      </c>
      <c r="L18" s="54">
        <v>0.19321258359101662</v>
      </c>
      <c r="M18" s="54">
        <v>4.9477150381433201</v>
      </c>
      <c r="N18" s="43">
        <v>2476.9478012317827</v>
      </c>
      <c r="O18" s="43">
        <v>5083.2231834491386</v>
      </c>
      <c r="P18" s="43">
        <v>365.13660479299801</v>
      </c>
      <c r="Q18" s="43">
        <v>80.490635234297073</v>
      </c>
      <c r="R18" s="43">
        <v>43.922896350319462</v>
      </c>
      <c r="S18" s="43">
        <v>19.325011017304345</v>
      </c>
      <c r="T18" s="43">
        <v>91.091608922386726</v>
      </c>
      <c r="U18" s="54"/>
      <c r="V18" s="55">
        <v>1830.6685894286306</v>
      </c>
      <c r="W18" s="56">
        <v>2.6524432648033356</v>
      </c>
      <c r="X18" s="107">
        <v>0.48727897867964359</v>
      </c>
    </row>
    <row r="19" spans="1:24" x14ac:dyDescent="0.2">
      <c r="A19" s="51" t="s">
        <v>92</v>
      </c>
      <c r="B19" s="52" t="s">
        <v>73</v>
      </c>
      <c r="C19" s="45" t="s">
        <v>91</v>
      </c>
      <c r="D19" s="53">
        <v>6440.3775440998461</v>
      </c>
      <c r="E19" s="46">
        <v>84</v>
      </c>
      <c r="F19" s="46">
        <v>520</v>
      </c>
      <c r="G19" s="46">
        <v>100</v>
      </c>
      <c r="H19" s="46">
        <v>2453</v>
      </c>
      <c r="I19" s="54">
        <v>0.61530769636361993</v>
      </c>
      <c r="J19" s="54">
        <v>0.11908017960874584</v>
      </c>
      <c r="K19" s="54">
        <v>4.6495085521565942E-2</v>
      </c>
      <c r="L19" s="54">
        <v>0.22030808846959593</v>
      </c>
      <c r="M19" s="54">
        <v>1.9997462359629932</v>
      </c>
      <c r="N19" s="43">
        <v>528.85100652451501</v>
      </c>
      <c r="O19" s="43">
        <v>966.03995618125487</v>
      </c>
      <c r="P19" s="43">
        <v>111.14129701266201</v>
      </c>
      <c r="Q19" s="43">
        <v>28.913654086424781</v>
      </c>
      <c r="R19" s="43">
        <v>14.008563410857361</v>
      </c>
      <c r="S19" s="43">
        <v>6.194398384382156</v>
      </c>
      <c r="T19" s="43">
        <v>11.880429574642935</v>
      </c>
      <c r="U19" s="54"/>
      <c r="V19" s="55">
        <v>3220.5974079498305</v>
      </c>
      <c r="W19" s="56">
        <v>3.249993861252193</v>
      </c>
      <c r="X19" s="107">
        <v>0.54744216648662969</v>
      </c>
    </row>
    <row r="20" spans="1:24" x14ac:dyDescent="0.2">
      <c r="A20" s="51" t="s">
        <v>93</v>
      </c>
      <c r="B20" s="52" t="s">
        <v>73</v>
      </c>
      <c r="C20" s="45" t="s">
        <v>91</v>
      </c>
      <c r="D20" s="53">
        <v>1077.6818251281084</v>
      </c>
      <c r="E20" s="57">
        <v>96.3</v>
      </c>
      <c r="F20" s="57">
        <v>1710</v>
      </c>
      <c r="G20" s="57">
        <v>42.6</v>
      </c>
      <c r="H20" s="57">
        <v>2190</v>
      </c>
      <c r="I20" s="54">
        <v>0.49968857161971292</v>
      </c>
      <c r="J20" s="54">
        <v>0.38665228157965675</v>
      </c>
      <c r="K20" s="54">
        <v>0.30231128908390775</v>
      </c>
      <c r="L20" s="54">
        <v>0.22041500590488242</v>
      </c>
      <c r="M20" s="54">
        <v>0.49413380454386141</v>
      </c>
      <c r="N20" s="43">
        <v>850.429969550073</v>
      </c>
      <c r="O20" s="43">
        <v>2394.5758178601791</v>
      </c>
      <c r="P20" s="43">
        <v>218.53340842792801</v>
      </c>
      <c r="Q20" s="43">
        <v>53.101931545445083</v>
      </c>
      <c r="R20" s="43">
        <v>26.510889591329562</v>
      </c>
      <c r="S20" s="43">
        <v>9.4983034809706464</v>
      </c>
      <c r="T20" s="43">
        <v>44.175688689555336</v>
      </c>
      <c r="U20" s="54"/>
      <c r="V20" s="55">
        <v>2180.9514249342333</v>
      </c>
      <c r="W20" s="56">
        <v>0.98888354188720784</v>
      </c>
      <c r="X20" s="107">
        <v>0.35514848317061315</v>
      </c>
    </row>
    <row r="21" spans="1:24" x14ac:dyDescent="0.2">
      <c r="A21" s="51" t="s">
        <v>94</v>
      </c>
      <c r="B21" s="52" t="s">
        <v>73</v>
      </c>
      <c r="C21" s="45" t="s">
        <v>91</v>
      </c>
      <c r="D21" s="53">
        <v>7697.5673503703692</v>
      </c>
      <c r="E21" s="57">
        <v>172.5</v>
      </c>
      <c r="F21" s="57">
        <v>1490</v>
      </c>
      <c r="G21" s="57">
        <v>2230</v>
      </c>
      <c r="H21" s="57">
        <v>4250</v>
      </c>
      <c r="I21" s="54">
        <v>0.74456385746985843</v>
      </c>
      <c r="J21" s="54">
        <v>0.29547947525702828</v>
      </c>
      <c r="K21" s="54">
        <v>0.13862391594393314</v>
      </c>
      <c r="L21" s="54">
        <v>7.1704097914487175E-2</v>
      </c>
      <c r="M21" s="54">
        <v>1.8489288549271683</v>
      </c>
      <c r="N21" s="43">
        <v>1118.019539032133</v>
      </c>
      <c r="O21" s="43">
        <v>1617.9721116391599</v>
      </c>
      <c r="P21" s="43">
        <v>220.14258337683199</v>
      </c>
      <c r="Q21" s="43">
        <v>57.133737402415186</v>
      </c>
      <c r="R21" s="43">
        <v>29.514035472877861</v>
      </c>
      <c r="S21" s="43">
        <v>13.708977671251946</v>
      </c>
      <c r="T21" s="43">
        <v>72.38147669206613</v>
      </c>
      <c r="U21" s="54"/>
      <c r="V21" s="55">
        <v>4163.2577315548397</v>
      </c>
      <c r="W21" s="56">
        <v>2.4832374501901162</v>
      </c>
      <c r="X21" s="107">
        <v>0.69100050055836415</v>
      </c>
    </row>
    <row r="22" spans="1:24" ht="15" customHeight="1" x14ac:dyDescent="0.2">
      <c r="A22" s="51" t="s">
        <v>3</v>
      </c>
      <c r="B22" s="52" t="s">
        <v>73</v>
      </c>
      <c r="C22" s="45" t="s">
        <v>91</v>
      </c>
      <c r="D22" s="53">
        <v>4381.6822412307674</v>
      </c>
      <c r="E22" s="57">
        <v>166.5</v>
      </c>
      <c r="F22" s="57">
        <v>1670</v>
      </c>
      <c r="G22" s="57">
        <v>192</v>
      </c>
      <c r="H22" s="57">
        <v>3250</v>
      </c>
      <c r="I22" s="54">
        <v>0.44509890608265684</v>
      </c>
      <c r="J22" s="54">
        <v>0.27491105552390449</v>
      </c>
      <c r="K22" s="54">
        <v>0.27239495374233819</v>
      </c>
      <c r="L22" s="54">
        <v>7.7459753201637824E-2</v>
      </c>
      <c r="M22" s="54">
        <v>1.374035311607501</v>
      </c>
      <c r="N22" s="43">
        <v>857.52409912072699</v>
      </c>
      <c r="O22" s="43">
        <v>1739.3096575893787</v>
      </c>
      <c r="P22" s="43">
        <v>189.19597493244601</v>
      </c>
      <c r="Q22" s="43">
        <v>42.208914060692784</v>
      </c>
      <c r="R22" s="43">
        <v>21.544847265645462</v>
      </c>
      <c r="S22" s="43">
        <v>10.323850382861146</v>
      </c>
      <c r="T22" s="43">
        <v>29.075441712932637</v>
      </c>
      <c r="U22" s="54"/>
      <c r="V22" s="55">
        <v>3188.9153096834048</v>
      </c>
      <c r="W22" s="56">
        <v>3.0870336746061033</v>
      </c>
      <c r="X22" s="107">
        <v>0.49302554917634672</v>
      </c>
    </row>
    <row r="23" spans="1:24" x14ac:dyDescent="0.2">
      <c r="A23" s="51" t="s">
        <v>7</v>
      </c>
      <c r="B23" s="52" t="s">
        <v>73</v>
      </c>
      <c r="C23" s="45" t="s">
        <v>91</v>
      </c>
      <c r="D23" s="53">
        <v>13187.472422321678</v>
      </c>
      <c r="E23" s="57">
        <v>139</v>
      </c>
      <c r="F23" s="57">
        <v>1620</v>
      </c>
      <c r="G23" s="57">
        <v>329</v>
      </c>
      <c r="H23" s="57">
        <v>4910</v>
      </c>
      <c r="I23" s="54">
        <v>1.7341752476874783</v>
      </c>
      <c r="J23" s="54">
        <v>0.18733345991670272</v>
      </c>
      <c r="K23" s="54">
        <v>1.39395721695814</v>
      </c>
      <c r="L23" s="54">
        <v>8.7693181869923406E-2</v>
      </c>
      <c r="M23" s="54">
        <v>6.0417865784034035</v>
      </c>
      <c r="N23" s="43">
        <v>2229.3277005085429</v>
      </c>
      <c r="O23" s="43">
        <v>4329.1718252879882</v>
      </c>
      <c r="P23" s="43">
        <v>602.7677047046991</v>
      </c>
      <c r="Q23" s="43">
        <v>154.82415518392378</v>
      </c>
      <c r="R23" s="43">
        <v>77.73035593705886</v>
      </c>
      <c r="S23" s="43">
        <v>29.264824346064643</v>
      </c>
      <c r="T23" s="43">
        <v>69.652577098044233</v>
      </c>
      <c r="U23" s="54"/>
      <c r="V23" s="55">
        <v>2182.7107348446898</v>
      </c>
      <c r="W23" s="56">
        <v>3.483953877475833</v>
      </c>
      <c r="X23" s="107">
        <v>0.5149547743719417</v>
      </c>
    </row>
    <row r="24" spans="1:24" x14ac:dyDescent="0.2">
      <c r="A24" s="51" t="s">
        <v>95</v>
      </c>
      <c r="B24" s="52" t="s">
        <v>73</v>
      </c>
      <c r="C24" s="45" t="s">
        <v>91</v>
      </c>
      <c r="D24" s="53">
        <v>8302.7934222857148</v>
      </c>
      <c r="E24" s="57">
        <v>177</v>
      </c>
      <c r="F24" s="57">
        <v>1750</v>
      </c>
      <c r="G24" s="57">
        <v>357</v>
      </c>
      <c r="H24" s="57">
        <v>5920</v>
      </c>
      <c r="I24" s="54">
        <v>1.5689229678499035</v>
      </c>
      <c r="J24" s="54">
        <v>0.19737260202520224</v>
      </c>
      <c r="K24" s="54">
        <v>0.71708088740616127</v>
      </c>
      <c r="L24" s="54">
        <v>7.8719112652306966E-2</v>
      </c>
      <c r="M24" s="54">
        <v>3.9620567842590151</v>
      </c>
      <c r="N24" s="43">
        <v>1465.5412855154232</v>
      </c>
      <c r="O24" s="43">
        <v>2948.507261039319</v>
      </c>
      <c r="P24" s="43">
        <v>315.61042219878402</v>
      </c>
      <c r="Q24" s="43">
        <v>70.411989691891876</v>
      </c>
      <c r="R24" s="43">
        <v>37.319123163968868</v>
      </c>
      <c r="S24" s="43">
        <v>13.589427618970346</v>
      </c>
      <c r="T24" s="43">
        <v>165.76136954311514</v>
      </c>
      <c r="U24" s="54"/>
      <c r="V24" s="55">
        <v>2095.5765841802554</v>
      </c>
      <c r="W24" s="56">
        <v>2.5253354469587057</v>
      </c>
      <c r="X24" s="107">
        <v>0.49704516752617212</v>
      </c>
    </row>
    <row r="25" spans="1:24" x14ac:dyDescent="0.2">
      <c r="A25" s="51" t="s">
        <v>4</v>
      </c>
      <c r="B25" s="52" t="s">
        <v>73</v>
      </c>
      <c r="C25" s="45" t="s">
        <v>91</v>
      </c>
      <c r="D25" s="53">
        <v>16879.825485511825</v>
      </c>
      <c r="E25" s="57">
        <v>165.5</v>
      </c>
      <c r="F25" s="57">
        <v>1900</v>
      </c>
      <c r="G25" s="57">
        <v>295</v>
      </c>
      <c r="H25" s="57">
        <v>3780</v>
      </c>
      <c r="I25" s="54">
        <v>2.8148259255712333</v>
      </c>
      <c r="J25" s="54">
        <v>1.4991672968394469</v>
      </c>
      <c r="K25" s="54">
        <v>2.1812727346607041</v>
      </c>
      <c r="L25" s="54">
        <v>0.25442787036521242</v>
      </c>
      <c r="M25" s="54">
        <v>7.1839211164535355</v>
      </c>
      <c r="N25" s="43">
        <v>3387.0660650940827</v>
      </c>
      <c r="O25" s="43">
        <v>6861.3344985094982</v>
      </c>
      <c r="P25" s="43">
        <v>737.20699379984103</v>
      </c>
      <c r="Q25" s="43">
        <v>172.26580085157977</v>
      </c>
      <c r="R25" s="43">
        <v>87.253744550943054</v>
      </c>
      <c r="S25" s="43">
        <v>34.48052182230245</v>
      </c>
      <c r="T25" s="43">
        <v>347.89323387159112</v>
      </c>
      <c r="U25" s="54"/>
      <c r="V25" s="55">
        <v>2349.6674325740423</v>
      </c>
      <c r="W25" s="56">
        <v>2.5521724278547171</v>
      </c>
      <c r="X25" s="107">
        <v>0.49364537843620099</v>
      </c>
    </row>
    <row r="26" spans="1:24" x14ac:dyDescent="0.2">
      <c r="A26" s="51" t="s">
        <v>96</v>
      </c>
      <c r="B26" s="52" t="s">
        <v>73</v>
      </c>
      <c r="C26" s="45" t="s">
        <v>91</v>
      </c>
      <c r="D26" s="53">
        <v>170.76608275123886</v>
      </c>
      <c r="E26" s="57">
        <v>64.400000000000006</v>
      </c>
      <c r="F26" s="57">
        <v>1770</v>
      </c>
      <c r="G26" s="57">
        <v>16.7</v>
      </c>
      <c r="H26" s="57">
        <v>786</v>
      </c>
      <c r="I26" s="54">
        <v>2.2867947971947199E-2</v>
      </c>
      <c r="J26" s="54">
        <v>0.41251376612995322</v>
      </c>
      <c r="K26" s="50">
        <v>1.6E-2</v>
      </c>
      <c r="L26" s="54">
        <v>0.21303542452005891</v>
      </c>
      <c r="M26" s="54">
        <v>6.1120982150754483E-2</v>
      </c>
      <c r="N26" s="43">
        <v>152.01957027439298</v>
      </c>
      <c r="O26" s="43">
        <v>700.8945562404358</v>
      </c>
      <c r="P26" s="43">
        <v>21.338699806287806</v>
      </c>
      <c r="Q26" s="43">
        <v>3.6904440130263336</v>
      </c>
      <c r="R26" s="43">
        <v>2.5891358892763616</v>
      </c>
      <c r="S26" s="43">
        <v>0.46894813425446558</v>
      </c>
      <c r="T26" s="43">
        <v>9.4746678236175352</v>
      </c>
      <c r="U26" s="54"/>
      <c r="V26" s="55">
        <v>2793.9027931528567</v>
      </c>
      <c r="W26" s="56">
        <v>2.6727794826948807</v>
      </c>
      <c r="X26" s="107">
        <v>0.21689363816694274</v>
      </c>
    </row>
    <row r="27" spans="1:24" x14ac:dyDescent="0.2">
      <c r="A27" s="51" t="s">
        <v>1</v>
      </c>
      <c r="B27" s="52" t="s">
        <v>73</v>
      </c>
      <c r="C27" s="45" t="s">
        <v>91</v>
      </c>
      <c r="D27" s="53">
        <v>360.37695051256281</v>
      </c>
      <c r="E27" s="44">
        <v>120.5</v>
      </c>
      <c r="F27" s="44">
        <v>1640</v>
      </c>
      <c r="G27" s="44">
        <v>140</v>
      </c>
      <c r="H27" s="44">
        <v>2160</v>
      </c>
      <c r="I27" s="54">
        <v>0.13194067954986083</v>
      </c>
      <c r="J27" s="54">
        <v>0.28992144919694246</v>
      </c>
      <c r="K27" s="54">
        <v>7.3848824787134018E-2</v>
      </c>
      <c r="L27" s="54">
        <v>0.13100275115743146</v>
      </c>
      <c r="M27" s="54">
        <v>0.27909308885589212</v>
      </c>
      <c r="N27" s="43">
        <v>434.05883864505898</v>
      </c>
      <c r="O27" s="43">
        <v>965.98704494641879</v>
      </c>
      <c r="P27" s="43">
        <v>43.360241729804407</v>
      </c>
      <c r="Q27" s="43">
        <v>5.5693571875676735</v>
      </c>
      <c r="R27" s="43">
        <v>2.8862906827303014</v>
      </c>
      <c r="S27" s="43">
        <v>1.1386099381896755</v>
      </c>
      <c r="T27" s="43">
        <v>11.804490829089636</v>
      </c>
      <c r="U27" s="54"/>
      <c r="V27" s="55">
        <v>1291.24283223882</v>
      </c>
      <c r="W27" s="56">
        <v>2.1152921889448195</v>
      </c>
      <c r="X27" s="107">
        <v>0.44934229803168352</v>
      </c>
    </row>
    <row r="28" spans="1:24" x14ac:dyDescent="0.2">
      <c r="A28" s="51" t="s">
        <v>2</v>
      </c>
      <c r="B28" s="52" t="s">
        <v>73</v>
      </c>
      <c r="C28" s="45" t="s">
        <v>91</v>
      </c>
      <c r="D28" s="53">
        <v>6967.8260605627229</v>
      </c>
      <c r="E28" s="44">
        <v>156</v>
      </c>
      <c r="F28" s="44">
        <v>2050</v>
      </c>
      <c r="G28" s="44">
        <v>186.5</v>
      </c>
      <c r="H28" s="44">
        <v>3370</v>
      </c>
      <c r="I28" s="54">
        <v>1.8712305584612527</v>
      </c>
      <c r="J28" s="54">
        <v>1.9830457541953099</v>
      </c>
      <c r="K28" s="54">
        <v>0.99088445852745521</v>
      </c>
      <c r="L28" s="54">
        <v>0.17108996905394264</v>
      </c>
      <c r="M28" s="54">
        <v>3.7360998734796436</v>
      </c>
      <c r="N28" s="43">
        <v>1923.1070473116531</v>
      </c>
      <c r="O28" s="43">
        <v>2900.6708926311089</v>
      </c>
      <c r="P28" s="43">
        <v>271.92290295172899</v>
      </c>
      <c r="Q28" s="43">
        <v>50.284630766889585</v>
      </c>
      <c r="R28" s="43">
        <v>27.064140072380461</v>
      </c>
      <c r="S28" s="43">
        <v>7.5796966583574061</v>
      </c>
      <c r="T28" s="43">
        <v>31.376325578913235</v>
      </c>
      <c r="U28" s="54"/>
      <c r="V28" s="55">
        <v>1864.999945537641</v>
      </c>
      <c r="W28" s="56">
        <v>1.9966005025868683</v>
      </c>
      <c r="X28" s="107">
        <v>0.66298698421704161</v>
      </c>
    </row>
    <row r="29" spans="1:24" x14ac:dyDescent="0.2">
      <c r="A29" s="51" t="s">
        <v>97</v>
      </c>
      <c r="B29" s="52" t="s">
        <v>73</v>
      </c>
      <c r="C29" s="45" t="s">
        <v>91</v>
      </c>
      <c r="D29" s="53">
        <v>10156.65651118339</v>
      </c>
      <c r="E29" s="44">
        <v>159</v>
      </c>
      <c r="F29" s="44">
        <v>1300</v>
      </c>
      <c r="G29" s="44">
        <v>211</v>
      </c>
      <c r="H29" s="44">
        <v>3030</v>
      </c>
      <c r="I29" s="54">
        <v>1.1307697434488195</v>
      </c>
      <c r="J29" s="54">
        <v>0.97370358288588832</v>
      </c>
      <c r="K29" s="54">
        <v>0.70879193237122851</v>
      </c>
      <c r="L29" s="54">
        <v>0.16781636155949584</v>
      </c>
      <c r="M29" s="54">
        <v>3.8562129100165969</v>
      </c>
      <c r="N29" s="43">
        <v>2465.0131285180028</v>
      </c>
      <c r="O29" s="43">
        <v>4379.4754262213182</v>
      </c>
      <c r="P29" s="43">
        <v>451.709533471089</v>
      </c>
      <c r="Q29" s="43">
        <v>79.856618538467586</v>
      </c>
      <c r="R29" s="43">
        <v>43.912057452085264</v>
      </c>
      <c r="S29" s="43">
        <v>12.480591230241746</v>
      </c>
      <c r="T29" s="43">
        <v>42.581269351564742</v>
      </c>
      <c r="U29" s="54"/>
      <c r="V29" s="55">
        <v>2633.8422561682873</v>
      </c>
      <c r="W29" s="56">
        <v>3.4102547688048706</v>
      </c>
      <c r="X29" s="107">
        <v>0.56285579632646909</v>
      </c>
    </row>
    <row r="31" spans="1:24" s="46" customFormat="1" ht="15" customHeight="1" x14ac:dyDescent="0.2">
      <c r="A31" s="45"/>
      <c r="B31" s="108" t="s">
        <v>125</v>
      </c>
      <c r="C31" s="45"/>
    </row>
    <row r="32" spans="1:24" s="46" customFormat="1" ht="15" customHeight="1" x14ac:dyDescent="0.2">
      <c r="A32" s="45"/>
      <c r="C32" s="45"/>
    </row>
    <row r="33" spans="1:21" s="46" customFormat="1" ht="15" customHeight="1" x14ac:dyDescent="0.2">
      <c r="A33" s="45"/>
      <c r="C33" s="45"/>
      <c r="D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</row>
    <row r="34" spans="1:21" s="46" customFormat="1" ht="15" customHeight="1" x14ac:dyDescent="0.2">
      <c r="A34" s="45"/>
      <c r="C34" s="45"/>
      <c r="D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  <row r="35" spans="1:21" s="46" customFormat="1" ht="15" customHeight="1" x14ac:dyDescent="0.2">
      <c r="A35" s="45"/>
      <c r="C35" s="45"/>
      <c r="D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</row>
    <row r="36" spans="1:21" s="46" customFormat="1" ht="15" customHeight="1" x14ac:dyDescent="0.2">
      <c r="A36" s="45"/>
      <c r="C36" s="45"/>
      <c r="D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</row>
    <row r="37" spans="1:21" s="46" customFormat="1" ht="15" customHeight="1" x14ac:dyDescent="0.2">
      <c r="A37" s="45"/>
      <c r="C37" s="45"/>
      <c r="D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</row>
    <row r="38" spans="1:21" s="46" customFormat="1" ht="15" customHeight="1" x14ac:dyDescent="0.2">
      <c r="A38" s="45"/>
      <c r="C38" s="45"/>
      <c r="D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</row>
    <row r="39" spans="1:21" s="46" customFormat="1" ht="15" customHeight="1" x14ac:dyDescent="0.2">
      <c r="A39" s="45"/>
      <c r="C39" s="45"/>
      <c r="D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</row>
  </sheetData>
  <pageMargins left="0.511811024" right="0.511811024" top="0.78740157499999996" bottom="0.78740157499999996" header="0.31496062000000002" footer="0.31496062000000002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80"/>
  <sheetViews>
    <sheetView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6" sqref="I16"/>
    </sheetView>
  </sheetViews>
  <sheetFormatPr baseColWidth="10" defaultColWidth="9.1640625" defaultRowHeight="14" x14ac:dyDescent="0.15"/>
  <cols>
    <col min="1" max="1" width="15.33203125" style="109" customWidth="1"/>
    <col min="2" max="3" width="9.1640625" style="109"/>
    <col min="4" max="4" width="9.5" style="109" bestFit="1" customWidth="1"/>
    <col min="5" max="5" width="11.1640625" style="109" bestFit="1" customWidth="1"/>
    <col min="6" max="7" width="10.1640625" style="109" bestFit="1" customWidth="1"/>
    <col min="8" max="8" width="9.5" style="109" bestFit="1" customWidth="1"/>
    <col min="9" max="9" width="10.1640625" style="109" bestFit="1" customWidth="1"/>
    <col min="10" max="18" width="9.1640625" style="109"/>
    <col min="19" max="19" width="9.1640625" style="109" customWidth="1"/>
    <col min="20" max="16384" width="9.1640625" style="109"/>
  </cols>
  <sheetData>
    <row r="1" spans="1:27" ht="15" x14ac:dyDescent="0.2">
      <c r="A1" t="s">
        <v>134</v>
      </c>
    </row>
    <row r="2" spans="1:27" s="143" customFormat="1" x14ac:dyDescent="0.15">
      <c r="A2" s="143" t="s">
        <v>0</v>
      </c>
      <c r="B2" s="110" t="s">
        <v>12</v>
      </c>
      <c r="C2" s="111" t="s">
        <v>11</v>
      </c>
      <c r="D2" s="110" t="s">
        <v>13</v>
      </c>
      <c r="E2" s="110" t="s">
        <v>14</v>
      </c>
      <c r="F2" s="110" t="s">
        <v>15</v>
      </c>
      <c r="G2" s="110" t="s">
        <v>16</v>
      </c>
      <c r="H2" s="110" t="s">
        <v>17</v>
      </c>
      <c r="I2" s="110" t="s">
        <v>18</v>
      </c>
      <c r="J2" s="110" t="s">
        <v>19</v>
      </c>
      <c r="K2" s="110" t="s">
        <v>20</v>
      </c>
      <c r="L2" s="110" t="s">
        <v>21</v>
      </c>
      <c r="M2" s="110" t="s">
        <v>22</v>
      </c>
      <c r="N2" s="110" t="s">
        <v>23</v>
      </c>
      <c r="O2" s="110" t="s">
        <v>24</v>
      </c>
      <c r="P2" s="110" t="s">
        <v>25</v>
      </c>
      <c r="Q2" s="110" t="s">
        <v>26</v>
      </c>
      <c r="R2" s="110" t="s">
        <v>27</v>
      </c>
      <c r="S2" s="110" t="s">
        <v>28</v>
      </c>
      <c r="T2" s="110" t="s">
        <v>29</v>
      </c>
      <c r="U2" s="110" t="s">
        <v>30</v>
      </c>
      <c r="V2" s="110" t="s">
        <v>31</v>
      </c>
      <c r="W2" s="110" t="s">
        <v>32</v>
      </c>
      <c r="X2" s="110" t="s">
        <v>33</v>
      </c>
      <c r="Y2" s="110" t="s">
        <v>34</v>
      </c>
      <c r="Z2" s="110" t="s">
        <v>35</v>
      </c>
      <c r="AA2" s="110" t="s">
        <v>36</v>
      </c>
    </row>
    <row r="3" spans="1:27" s="143" customFormat="1" x14ac:dyDescent="0.15">
      <c r="B3" s="110" t="s">
        <v>128</v>
      </c>
      <c r="C3" s="111">
        <v>34</v>
      </c>
      <c r="D3" s="110">
        <v>59</v>
      </c>
      <c r="E3" s="110">
        <v>61</v>
      </c>
      <c r="F3" s="110">
        <v>65</v>
      </c>
      <c r="G3" s="110">
        <v>66</v>
      </c>
      <c r="H3" s="110">
        <v>75</v>
      </c>
      <c r="I3" s="110">
        <v>82</v>
      </c>
      <c r="J3" s="110">
        <v>95</v>
      </c>
      <c r="K3" s="110">
        <v>101</v>
      </c>
      <c r="L3" s="110">
        <v>103</v>
      </c>
      <c r="M3" s="110">
        <v>108</v>
      </c>
      <c r="N3" s="110">
        <v>109</v>
      </c>
      <c r="O3" s="110">
        <v>111</v>
      </c>
      <c r="P3" s="110">
        <v>115</v>
      </c>
      <c r="Q3" s="110">
        <v>118</v>
      </c>
      <c r="R3" s="110">
        <v>121</v>
      </c>
      <c r="S3" s="110">
        <v>128</v>
      </c>
      <c r="T3" s="110">
        <v>185</v>
      </c>
      <c r="U3" s="110">
        <v>189</v>
      </c>
      <c r="V3" s="110">
        <v>193</v>
      </c>
      <c r="W3" s="110">
        <v>195</v>
      </c>
      <c r="X3" s="110">
        <v>197</v>
      </c>
      <c r="Y3" s="110">
        <v>205</v>
      </c>
      <c r="Z3" s="110">
        <v>208</v>
      </c>
      <c r="AA3" s="110">
        <v>209</v>
      </c>
    </row>
    <row r="4" spans="1:27" s="143" customFormat="1" x14ac:dyDescent="0.15">
      <c r="B4" s="143" t="s">
        <v>129</v>
      </c>
      <c r="C4" s="143" t="s">
        <v>126</v>
      </c>
      <c r="D4" s="143" t="s">
        <v>126</v>
      </c>
      <c r="E4" s="143" t="s">
        <v>126</v>
      </c>
      <c r="F4" s="143" t="s">
        <v>126</v>
      </c>
      <c r="G4" s="143" t="s">
        <v>126</v>
      </c>
      <c r="H4" s="143" t="s">
        <v>126</v>
      </c>
      <c r="I4" s="143" t="s">
        <v>126</v>
      </c>
      <c r="J4" s="143" t="s">
        <v>126</v>
      </c>
      <c r="K4" s="143" t="s">
        <v>126</v>
      </c>
      <c r="L4" s="143" t="s">
        <v>126</v>
      </c>
      <c r="M4" s="143" t="s">
        <v>126</v>
      </c>
      <c r="N4" s="143" t="s">
        <v>126</v>
      </c>
      <c r="O4" s="143" t="s">
        <v>126</v>
      </c>
      <c r="P4" s="143" t="s">
        <v>126</v>
      </c>
      <c r="Q4" s="143" t="s">
        <v>126</v>
      </c>
      <c r="R4" s="143" t="s">
        <v>126</v>
      </c>
      <c r="S4" s="143" t="s">
        <v>126</v>
      </c>
      <c r="T4" s="143" t="s">
        <v>126</v>
      </c>
      <c r="U4" s="143" t="s">
        <v>126</v>
      </c>
      <c r="V4" s="143" t="s">
        <v>126</v>
      </c>
      <c r="W4" s="143" t="s">
        <v>126</v>
      </c>
      <c r="X4" s="143" t="s">
        <v>126</v>
      </c>
      <c r="Y4" s="143" t="s">
        <v>126</v>
      </c>
      <c r="Z4" s="143" t="s">
        <v>126</v>
      </c>
      <c r="AA4" s="143" t="s">
        <v>126</v>
      </c>
    </row>
    <row r="5" spans="1:27" s="143" customFormat="1" x14ac:dyDescent="0.15">
      <c r="B5" s="110"/>
      <c r="C5" s="112">
        <v>300.46904050000001</v>
      </c>
      <c r="D5" s="113">
        <v>2.6034650400000001E-2</v>
      </c>
      <c r="E5" s="114">
        <v>1.3346722900000001</v>
      </c>
      <c r="F5" s="114">
        <v>0.44671009900000003</v>
      </c>
      <c r="G5" s="114">
        <v>0.18921225150000001</v>
      </c>
      <c r="H5" s="114">
        <v>0.134896825</v>
      </c>
      <c r="I5" s="114">
        <v>1.8896869000000001</v>
      </c>
      <c r="J5" s="115">
        <v>4.9862130099999999E-2</v>
      </c>
      <c r="K5" s="115">
        <v>2.0319027999999999E-2</v>
      </c>
      <c r="L5" s="115">
        <v>6.6770791999999999E-3</v>
      </c>
      <c r="M5" s="115">
        <v>2.6166756999999999E-2</v>
      </c>
      <c r="N5" s="115">
        <v>9.7741864000000008E-3</v>
      </c>
      <c r="O5" s="115">
        <v>7.4941703999999998E-2</v>
      </c>
      <c r="P5" s="115">
        <v>2.0217504899999999E-2</v>
      </c>
      <c r="Q5" s="115">
        <v>5.2767245300000001E-2</v>
      </c>
      <c r="R5" s="115">
        <v>6.4630755999999998E-2</v>
      </c>
      <c r="S5" s="115">
        <v>0.16507398100000001</v>
      </c>
      <c r="T5" s="115">
        <v>2.70895944E-2</v>
      </c>
      <c r="U5" s="115">
        <v>1.57724336E-2</v>
      </c>
      <c r="V5" s="115">
        <v>9.0378899000000002E-3</v>
      </c>
      <c r="W5" s="115">
        <v>1.202059665E-2</v>
      </c>
      <c r="X5" s="115">
        <v>2.0014616650000001E-2</v>
      </c>
      <c r="Y5" s="115">
        <v>6.1714224000000003E-3</v>
      </c>
      <c r="Z5" s="115">
        <v>1.0816858699999999E-2</v>
      </c>
      <c r="AA5" s="115">
        <v>1.1750802100000001E-2</v>
      </c>
    </row>
    <row r="6" spans="1:27" x14ac:dyDescent="0.15">
      <c r="A6" s="109" t="s">
        <v>9</v>
      </c>
      <c r="B6" s="109">
        <v>62.3</v>
      </c>
      <c r="C6" s="109">
        <v>365253.8</v>
      </c>
      <c r="D6" s="116">
        <v>8.1029</v>
      </c>
      <c r="E6" s="116">
        <v>359.02079999999995</v>
      </c>
      <c r="F6" s="116">
        <v>0.51733899999999999</v>
      </c>
      <c r="G6" s="116">
        <v>0.18921225150000001</v>
      </c>
      <c r="H6" s="116">
        <v>0.134896825</v>
      </c>
      <c r="I6" s="116">
        <v>135.8794</v>
      </c>
      <c r="J6" s="124">
        <v>4.9862130099999999E-2</v>
      </c>
      <c r="K6" s="124">
        <v>9.2791917599999996E-2</v>
      </c>
      <c r="L6" s="124">
        <v>6.6770791999999999E-3</v>
      </c>
      <c r="M6" s="124">
        <v>2.6166756999999999E-2</v>
      </c>
      <c r="N6" s="124">
        <v>9.3494999999999995E-2</v>
      </c>
      <c r="O6" s="124">
        <v>7.4941703999999998E-2</v>
      </c>
      <c r="P6" s="124">
        <v>2.0217504899999999E-2</v>
      </c>
      <c r="Q6" s="124">
        <v>8.7261999999999992E-2</v>
      </c>
      <c r="R6" s="124">
        <v>6.4630755999999998E-2</v>
      </c>
      <c r="S6" s="124">
        <v>0.16507398100000001</v>
      </c>
      <c r="T6" s="124">
        <v>2.70895944E-2</v>
      </c>
      <c r="U6" s="124">
        <v>3.55281E-2</v>
      </c>
      <c r="V6" s="124">
        <v>9.0378899000000002E-3</v>
      </c>
      <c r="W6" s="124">
        <v>1.202059665E-2</v>
      </c>
      <c r="X6" s="124">
        <v>2.0014616650000001E-2</v>
      </c>
      <c r="Y6" s="124">
        <v>6.1714224000000003E-3</v>
      </c>
      <c r="Z6" s="124">
        <v>3.0417040000000002</v>
      </c>
      <c r="AA6" s="124">
        <v>1.1750802100000001E-2</v>
      </c>
    </row>
    <row r="7" spans="1:27" x14ac:dyDescent="0.15">
      <c r="A7" s="109" t="s">
        <v>9</v>
      </c>
      <c r="B7" s="109">
        <v>62.3</v>
      </c>
      <c r="C7" s="109">
        <v>387069.3</v>
      </c>
      <c r="D7" s="116">
        <v>13.151629999999999</v>
      </c>
      <c r="E7" s="116">
        <v>665.68439999999998</v>
      </c>
      <c r="F7" s="116">
        <v>0.84768799999999989</v>
      </c>
      <c r="G7" s="116">
        <v>37.397999999999996</v>
      </c>
      <c r="H7" s="116">
        <v>0.134896825</v>
      </c>
      <c r="I7" s="116">
        <v>143.98230000000001</v>
      </c>
      <c r="J7" s="124">
        <v>4.9862130099999999E-2</v>
      </c>
      <c r="K7" s="124">
        <v>0.27918136804999999</v>
      </c>
      <c r="L7" s="124">
        <v>0.19944331542002272</v>
      </c>
      <c r="M7" s="124">
        <v>2.6166756999999999E-2</v>
      </c>
      <c r="N7" s="124">
        <v>5.0487299999999999E-2</v>
      </c>
      <c r="O7" s="124">
        <v>0.13089299999999998</v>
      </c>
      <c r="P7" s="124">
        <v>2.0217504899999999E-2</v>
      </c>
      <c r="Q7" s="124">
        <v>0.14335899999999999</v>
      </c>
      <c r="R7" s="124">
        <v>6.4630755999999998E-2</v>
      </c>
      <c r="S7" s="124">
        <v>0.16507398100000001</v>
      </c>
      <c r="T7" s="124">
        <v>2.70895944E-2</v>
      </c>
      <c r="U7" s="124">
        <v>2.8048499999999997E-2</v>
      </c>
      <c r="V7" s="124">
        <v>9.0378899000000002E-3</v>
      </c>
      <c r="W7" s="124">
        <v>1.202059665E-2</v>
      </c>
      <c r="X7" s="124">
        <v>2.0014616650000001E-2</v>
      </c>
      <c r="Y7" s="124">
        <v>1.37126E-2</v>
      </c>
      <c r="Z7" s="124">
        <v>3.3658199999999998</v>
      </c>
      <c r="AA7" s="124">
        <v>1.1750802100000001E-2</v>
      </c>
    </row>
    <row r="8" spans="1:27" x14ac:dyDescent="0.15">
      <c r="A8" s="109" t="s">
        <v>9</v>
      </c>
      <c r="B8" s="109">
        <v>62.3</v>
      </c>
      <c r="C8" s="109">
        <v>368993.6</v>
      </c>
      <c r="D8" s="116">
        <v>5.5473699999999999</v>
      </c>
      <c r="E8" s="116">
        <v>231.86760000000001</v>
      </c>
      <c r="F8" s="116">
        <v>0.87261999999999995</v>
      </c>
      <c r="G8" s="116">
        <v>8.7262000000000004</v>
      </c>
      <c r="H8" s="116">
        <v>0.134896825</v>
      </c>
      <c r="I8" s="116">
        <v>137.74930000000001</v>
      </c>
      <c r="J8" s="124">
        <v>4.9862130099999999E-2</v>
      </c>
      <c r="K8" s="124">
        <v>2.0319027999999999E-2</v>
      </c>
      <c r="L8" s="124">
        <v>6.6770791999999999E-3</v>
      </c>
      <c r="M8" s="124">
        <v>2.6166756999999999E-2</v>
      </c>
      <c r="N8" s="124">
        <v>0.1022212</v>
      </c>
      <c r="O8" s="124">
        <v>7.4941703999999998E-2</v>
      </c>
      <c r="P8" s="124">
        <v>2.0217504899999999E-2</v>
      </c>
      <c r="Q8" s="124">
        <v>6.8562999999999999E-2</v>
      </c>
      <c r="R8" s="124">
        <v>6.4630755999999998E-2</v>
      </c>
      <c r="S8" s="124">
        <v>0.16507398100000001</v>
      </c>
      <c r="T8" s="124">
        <v>2.70895944E-2</v>
      </c>
      <c r="U8" s="124">
        <v>1.57724336E-2</v>
      </c>
      <c r="V8" s="124">
        <v>9.0378899000000002E-3</v>
      </c>
      <c r="W8" s="124">
        <v>1.202059665E-2</v>
      </c>
      <c r="X8" s="124">
        <v>2.0014616650000001E-2</v>
      </c>
      <c r="Y8" s="124">
        <v>6.1714224000000003E-3</v>
      </c>
      <c r="Z8" s="124">
        <v>1.3899589999999999</v>
      </c>
      <c r="AA8" s="124">
        <v>1.1750802100000001E-2</v>
      </c>
    </row>
    <row r="9" spans="1:27" x14ac:dyDescent="0.15">
      <c r="A9" s="109" t="s">
        <v>9</v>
      </c>
      <c r="B9" s="109">
        <v>62.3</v>
      </c>
      <c r="C9" s="109">
        <v>371486.8</v>
      </c>
      <c r="D9" s="116">
        <v>4.3631000000000002</v>
      </c>
      <c r="E9" s="116">
        <v>223.1414</v>
      </c>
      <c r="F9" s="116">
        <v>31.164999999999999</v>
      </c>
      <c r="G9" s="116">
        <v>0.31788300000000003</v>
      </c>
      <c r="H9" s="116">
        <v>0.24931999999999999</v>
      </c>
      <c r="I9" s="116">
        <v>119.05029999999999</v>
      </c>
      <c r="J9" s="124">
        <v>4.9862130099999999E-2</v>
      </c>
      <c r="K9" s="124">
        <v>2.0319027999999999E-2</v>
      </c>
      <c r="L9" s="124">
        <v>6.6770791999999999E-3</v>
      </c>
      <c r="M9" s="124">
        <v>2.6166756999999999E-2</v>
      </c>
      <c r="N9" s="124">
        <v>9.7741864000000008E-3</v>
      </c>
      <c r="O9" s="124">
        <v>7.4941703999999998E-2</v>
      </c>
      <c r="P9" s="124">
        <v>2.0217504899999999E-2</v>
      </c>
      <c r="Q9" s="124">
        <v>5.2767245300000001E-2</v>
      </c>
      <c r="R9" s="124">
        <v>6.4630755999999998E-2</v>
      </c>
      <c r="S9" s="124">
        <v>0.16507398100000001</v>
      </c>
      <c r="T9" s="124">
        <v>2.70895944E-2</v>
      </c>
      <c r="U9" s="124">
        <v>1.57724336E-2</v>
      </c>
      <c r="V9" s="124">
        <v>9.0378899000000002E-3</v>
      </c>
      <c r="W9" s="124">
        <v>0.12465999999999999</v>
      </c>
      <c r="X9" s="124">
        <v>2.0014616650000001E-2</v>
      </c>
      <c r="Y9" s="124">
        <v>6.1714224000000003E-3</v>
      </c>
      <c r="Z9" s="124">
        <v>3.2536260000000001</v>
      </c>
      <c r="AA9" s="124">
        <v>1.8698999999999997E-2</v>
      </c>
    </row>
    <row r="10" spans="1:27" s="147" customFormat="1" x14ac:dyDescent="0.15">
      <c r="A10" s="147" t="s">
        <v>140</v>
      </c>
      <c r="B10" s="147">
        <v>62.3</v>
      </c>
      <c r="C10" s="147">
        <v>370240.19999999995</v>
      </c>
      <c r="D10" s="148">
        <v>6.8251349999999995</v>
      </c>
      <c r="E10" s="148">
        <v>295.44419999999997</v>
      </c>
      <c r="F10" s="148">
        <v>0.86015399999999986</v>
      </c>
      <c r="G10" s="148">
        <v>4.5220415000000003</v>
      </c>
      <c r="H10" s="148">
        <v>0.134896825</v>
      </c>
      <c r="I10" s="148">
        <v>136.81434999999999</v>
      </c>
      <c r="J10" s="148">
        <v>4.9862130099999999E-2</v>
      </c>
      <c r="K10" s="148">
        <v>5.6555472799999992E-2</v>
      </c>
      <c r="L10" s="148">
        <v>6.6770791999999999E-3</v>
      </c>
      <c r="M10" s="148">
        <v>2.6166756999999999E-2</v>
      </c>
      <c r="N10" s="148">
        <v>7.1991150000000004E-2</v>
      </c>
      <c r="O10" s="148">
        <v>7.4941703999999998E-2</v>
      </c>
      <c r="P10" s="148">
        <v>2.0217504899999999E-2</v>
      </c>
      <c r="Q10" s="148">
        <v>7.7912499999999996E-2</v>
      </c>
      <c r="R10" s="148">
        <v>6.4630755999999998E-2</v>
      </c>
      <c r="S10" s="148">
        <v>0.16507398100000001</v>
      </c>
      <c r="T10" s="148">
        <v>2.70895944E-2</v>
      </c>
      <c r="U10" s="148">
        <v>2.19104668E-2</v>
      </c>
      <c r="V10" s="148">
        <v>9.0378899000000002E-3</v>
      </c>
      <c r="W10" s="148">
        <v>1.202059665E-2</v>
      </c>
      <c r="X10" s="148">
        <v>2.0014616650000001E-2</v>
      </c>
      <c r="Y10" s="148">
        <v>6.1714224000000003E-3</v>
      </c>
      <c r="Z10" s="148">
        <v>3.1476649999999999</v>
      </c>
      <c r="AA10" s="148">
        <v>1.1750802100000001E-2</v>
      </c>
    </row>
    <row r="11" spans="1:27" s="143" customFormat="1" x14ac:dyDescent="0.15">
      <c r="A11" s="143" t="s">
        <v>3</v>
      </c>
      <c r="B11" s="143">
        <v>62.3</v>
      </c>
      <c r="C11" s="143">
        <v>363882.54</v>
      </c>
      <c r="D11" s="144">
        <v>9.1001799999999999</v>
      </c>
      <c r="E11" s="144">
        <v>205.06569999999999</v>
      </c>
      <c r="F11" s="144">
        <v>0.44671009900000003</v>
      </c>
      <c r="G11" s="144">
        <v>0.18921225150000001</v>
      </c>
      <c r="H11" s="144">
        <v>0.62953300000000001</v>
      </c>
      <c r="I11" s="144">
        <v>123.4134</v>
      </c>
      <c r="J11" s="145">
        <v>0.28671799999999997</v>
      </c>
      <c r="K11" s="145">
        <v>3.0660880154166664E-2</v>
      </c>
      <c r="L11" s="145">
        <v>6.6770791999999999E-3</v>
      </c>
      <c r="M11" s="145">
        <v>2.6166756999999999E-2</v>
      </c>
      <c r="N11" s="145">
        <v>0.22127150000000001</v>
      </c>
      <c r="O11" s="145">
        <v>7.4941703999999998E-2</v>
      </c>
      <c r="P11" s="145">
        <v>2.0217504899999999E-2</v>
      </c>
      <c r="Q11" s="145">
        <v>0.137126</v>
      </c>
      <c r="R11" s="145">
        <v>6.4630755999999998E-2</v>
      </c>
      <c r="S11" s="145">
        <v>0.16507398100000001</v>
      </c>
      <c r="T11" s="145">
        <v>9.9727999999999997E-2</v>
      </c>
      <c r="U11" s="145">
        <v>1.57724336E-2</v>
      </c>
      <c r="V11" s="145">
        <v>1.68291E-2</v>
      </c>
      <c r="W11" s="145">
        <v>1.202059665E-2</v>
      </c>
      <c r="X11" s="145">
        <v>2.0014616650000001E-2</v>
      </c>
      <c r="Y11" s="145">
        <v>6.1714224000000003E-3</v>
      </c>
      <c r="Z11" s="145">
        <v>3.8644599999999998</v>
      </c>
      <c r="AA11" s="145">
        <v>1.1750802100000001E-2</v>
      </c>
    </row>
    <row r="12" spans="1:27" x14ac:dyDescent="0.15">
      <c r="A12" s="109" t="s">
        <v>3</v>
      </c>
      <c r="B12" s="109">
        <v>62.3</v>
      </c>
      <c r="C12" s="109">
        <v>365877.1</v>
      </c>
      <c r="D12" s="116">
        <v>14.148910000000001</v>
      </c>
      <c r="E12" s="116">
        <v>274.25200000000001</v>
      </c>
      <c r="F12" s="116">
        <v>0.44671009900000003</v>
      </c>
      <c r="G12" s="116">
        <v>30.541699999999999</v>
      </c>
      <c r="H12" s="116">
        <v>0.134896825</v>
      </c>
      <c r="I12" s="116">
        <v>150.21530000000001</v>
      </c>
      <c r="J12" s="124">
        <v>8.7261999999999992E-2</v>
      </c>
      <c r="K12" s="124">
        <v>0.26734479716666665</v>
      </c>
      <c r="L12" s="124">
        <v>6.6770791999999999E-3</v>
      </c>
      <c r="M12" s="124">
        <v>2.6166756999999999E-2</v>
      </c>
      <c r="N12" s="124">
        <v>0.15644830000000001</v>
      </c>
      <c r="O12" s="124">
        <v>7.4941703999999998E-2</v>
      </c>
      <c r="P12" s="124">
        <v>8.0266080799999986E-2</v>
      </c>
      <c r="Q12" s="124">
        <v>0.21192199999999997</v>
      </c>
      <c r="R12" s="124">
        <v>6.4630755999999998E-2</v>
      </c>
      <c r="S12" s="124">
        <v>0.16507398100000001</v>
      </c>
      <c r="T12" s="124">
        <v>5.6096999999999994E-2</v>
      </c>
      <c r="U12" s="124">
        <v>8.4768800000000005E-2</v>
      </c>
      <c r="V12" s="124">
        <v>9.0378899000000002E-3</v>
      </c>
      <c r="W12" s="124">
        <v>1.202059665E-2</v>
      </c>
      <c r="X12" s="124">
        <v>2.0014616650000001E-2</v>
      </c>
      <c r="Y12" s="124">
        <v>6.1714224000000003E-3</v>
      </c>
      <c r="Z12" s="124">
        <v>3.097801</v>
      </c>
      <c r="AA12" s="124">
        <v>1.1750802100000001E-2</v>
      </c>
    </row>
    <row r="13" spans="1:27" x14ac:dyDescent="0.15">
      <c r="A13" s="109" t="s">
        <v>3</v>
      </c>
      <c r="B13" s="109">
        <v>62.3</v>
      </c>
      <c r="C13" s="109">
        <v>361514</v>
      </c>
      <c r="D13" s="116">
        <v>5.8901849999999998</v>
      </c>
      <c r="E13" s="116">
        <v>93.495000000000005</v>
      </c>
      <c r="F13" s="116">
        <v>0.44671009900000003</v>
      </c>
      <c r="G13" s="116">
        <v>0.34904799999999997</v>
      </c>
      <c r="H13" s="116">
        <v>0.134896825</v>
      </c>
      <c r="I13" s="116">
        <v>122.7901</v>
      </c>
      <c r="J13" s="124">
        <v>4.9862130099999999E-2</v>
      </c>
      <c r="K13" s="124">
        <v>2.0319027999999999E-2</v>
      </c>
      <c r="L13" s="124">
        <v>6.6770791999999999E-3</v>
      </c>
      <c r="M13" s="124">
        <v>2.6166756999999999E-2</v>
      </c>
      <c r="N13" s="124">
        <v>0.25555300000000003</v>
      </c>
      <c r="O13" s="124">
        <v>7.4941703999999998E-2</v>
      </c>
      <c r="P13" s="124">
        <v>2.0217504899999999E-2</v>
      </c>
      <c r="Q13" s="124">
        <v>5.2767245300000001E-2</v>
      </c>
      <c r="R13" s="124">
        <v>6.4630755999999998E-2</v>
      </c>
      <c r="S13" s="124">
        <v>0.16507398100000001</v>
      </c>
      <c r="T13" s="124">
        <v>0.13089299999999998</v>
      </c>
      <c r="U13" s="124">
        <v>2.1815499999999998E-2</v>
      </c>
      <c r="V13" s="124">
        <v>9.0378899000000002E-3</v>
      </c>
      <c r="W13" s="124">
        <v>1.202059665E-2</v>
      </c>
      <c r="X13" s="124">
        <v>2.0014616650000001E-2</v>
      </c>
      <c r="Y13" s="124">
        <v>6.1714224000000003E-3</v>
      </c>
      <c r="Z13" s="124">
        <v>1.7826379999999999</v>
      </c>
      <c r="AA13" s="124">
        <v>1.1750802100000001E-2</v>
      </c>
    </row>
    <row r="14" spans="1:27" x14ac:dyDescent="0.15">
      <c r="A14" s="109" t="s">
        <v>3</v>
      </c>
      <c r="B14" s="109">
        <v>62.3</v>
      </c>
      <c r="C14" s="109">
        <v>383952.8</v>
      </c>
      <c r="D14" s="116">
        <v>11.175768999999999</v>
      </c>
      <c r="E14" s="116">
        <v>253.68310000000002</v>
      </c>
      <c r="F14" s="116">
        <v>0.44671009900000003</v>
      </c>
      <c r="G14" s="116">
        <v>249.32</v>
      </c>
      <c r="H14" s="116">
        <v>0.134896825</v>
      </c>
      <c r="I14" s="116">
        <v>153.95510000000002</v>
      </c>
      <c r="J14" s="124">
        <v>4.9862130099999999E-2</v>
      </c>
      <c r="K14" s="124">
        <v>9.2871362379166655E-2</v>
      </c>
      <c r="L14" s="124">
        <v>6.6770791999999999E-3</v>
      </c>
      <c r="M14" s="124">
        <v>2.6166756999999999E-2</v>
      </c>
      <c r="N14" s="124">
        <v>7.0432899999999993E-2</v>
      </c>
      <c r="O14" s="124">
        <v>7.4941703999999998E-2</v>
      </c>
      <c r="P14" s="124">
        <v>2.0217504899999999E-2</v>
      </c>
      <c r="Q14" s="124">
        <v>5.2767245300000001E-2</v>
      </c>
      <c r="R14" s="124">
        <v>6.4630755999999998E-2</v>
      </c>
      <c r="S14" s="124">
        <v>0.16507398100000001</v>
      </c>
      <c r="T14" s="124">
        <v>0.68562999999999996</v>
      </c>
      <c r="U14" s="124">
        <v>5.6096999999999994E-2</v>
      </c>
      <c r="V14" s="124">
        <v>9.0378899000000002E-3</v>
      </c>
      <c r="W14" s="124">
        <v>0.11842699999999999</v>
      </c>
      <c r="X14" s="124">
        <v>2.0014616650000001E-2</v>
      </c>
      <c r="Y14" s="124">
        <v>6.1714224000000003E-3</v>
      </c>
      <c r="Z14" s="124">
        <v>1.820036</v>
      </c>
      <c r="AA14" s="124">
        <v>1.1750802100000001E-2</v>
      </c>
    </row>
    <row r="15" spans="1:27" x14ac:dyDescent="0.15">
      <c r="A15" s="109" t="s">
        <v>3</v>
      </c>
      <c r="B15" s="109">
        <v>62.3</v>
      </c>
      <c r="C15" s="109">
        <v>401405.2</v>
      </c>
      <c r="D15" s="116">
        <v>20.942880000000002</v>
      </c>
      <c r="E15" s="116">
        <v>495.52350000000001</v>
      </c>
      <c r="F15" s="116">
        <v>49.864000000000004</v>
      </c>
      <c r="G15" s="116">
        <v>7.4795999999999996</v>
      </c>
      <c r="H15" s="116">
        <v>0.134896825</v>
      </c>
      <c r="I15" s="116">
        <v>148.78171</v>
      </c>
      <c r="J15" s="124">
        <v>9.0378499999999987E-2</v>
      </c>
      <c r="K15" s="124">
        <v>0.8093195998124999</v>
      </c>
      <c r="L15" s="124">
        <v>0.18073179884772725</v>
      </c>
      <c r="M15" s="124">
        <v>4.9863999999999999E-2</v>
      </c>
      <c r="N15" s="124">
        <v>0.1165571</v>
      </c>
      <c r="O15" s="124">
        <v>7.4941703999999998E-2</v>
      </c>
      <c r="P15" s="124">
        <v>8.6207376399999994E-2</v>
      </c>
      <c r="Q15" s="124">
        <v>0.29295100000000002</v>
      </c>
      <c r="R15" s="124">
        <v>6.4630755999999998E-2</v>
      </c>
      <c r="S15" s="124">
        <v>0.16507398100000001</v>
      </c>
      <c r="T15" s="124">
        <v>6.8562999999999999E-2</v>
      </c>
      <c r="U15" s="124">
        <v>0.14273569999999999</v>
      </c>
      <c r="V15" s="124">
        <v>2.1815499999999998E-2</v>
      </c>
      <c r="W15" s="124">
        <v>1.202059665E-2</v>
      </c>
      <c r="X15" s="124">
        <v>2.0014616650000001E-2</v>
      </c>
      <c r="Y15" s="124">
        <v>6.1714224000000003E-3</v>
      </c>
      <c r="Z15" s="124">
        <v>2.649025</v>
      </c>
      <c r="AA15" s="124">
        <v>1.1750802100000001E-2</v>
      </c>
    </row>
    <row r="16" spans="1:27" x14ac:dyDescent="0.15">
      <c r="A16" s="109" t="s">
        <v>3</v>
      </c>
      <c r="B16" s="109">
        <v>62.3</v>
      </c>
      <c r="C16" s="109">
        <v>391378</v>
      </c>
      <c r="D16" s="116">
        <v>23.49841</v>
      </c>
      <c r="E16" s="116">
        <v>516.71569999999997</v>
      </c>
      <c r="F16" s="116">
        <v>2.3062099999999996</v>
      </c>
      <c r="G16" s="116">
        <v>2.3062099999999996</v>
      </c>
      <c r="H16" s="116">
        <v>0.32411599999999996</v>
      </c>
      <c r="I16" s="116">
        <v>157.69489999999999</v>
      </c>
      <c r="J16" s="124">
        <v>7.4795999999999987E-2</v>
      </c>
      <c r="K16" s="124">
        <v>1.0585980984208332</v>
      </c>
      <c r="L16" s="124">
        <v>1.7823688477272729E-2</v>
      </c>
      <c r="M16" s="124">
        <v>2.6166756999999999E-2</v>
      </c>
      <c r="N16" s="124">
        <v>8.2898899999999998E-2</v>
      </c>
      <c r="O16" s="124">
        <v>0.23062099999999999</v>
      </c>
      <c r="P16" s="124">
        <v>2.0217504899999999E-2</v>
      </c>
      <c r="Q16" s="124">
        <v>0.137126</v>
      </c>
      <c r="R16" s="124">
        <v>6.4630755999999998E-2</v>
      </c>
      <c r="S16" s="124">
        <v>0.16507398100000001</v>
      </c>
      <c r="T16" s="124">
        <v>6.8562999999999999E-2</v>
      </c>
      <c r="U16" s="124">
        <v>0.31164999999999998</v>
      </c>
      <c r="V16" s="124">
        <v>9.0378899000000002E-3</v>
      </c>
      <c r="W16" s="124">
        <v>1.202059665E-2</v>
      </c>
      <c r="X16" s="124">
        <v>2.0014616650000001E-2</v>
      </c>
      <c r="Y16" s="124">
        <v>6.1714224000000003E-3</v>
      </c>
      <c r="Z16" s="124">
        <v>1.2465999999999999</v>
      </c>
      <c r="AA16" s="124">
        <v>1.30893E-2</v>
      </c>
    </row>
    <row r="17" spans="1:27" x14ac:dyDescent="0.15">
      <c r="A17" s="109" t="s">
        <v>3</v>
      </c>
      <c r="B17" s="109">
        <v>62.3</v>
      </c>
      <c r="C17" s="109">
        <v>397042.1</v>
      </c>
      <c r="D17" s="116">
        <v>18.82366</v>
      </c>
      <c r="E17" s="116">
        <v>493.65359999999998</v>
      </c>
      <c r="F17" s="116">
        <v>1.9322299999999999</v>
      </c>
      <c r="G17" s="116">
        <v>130.893</v>
      </c>
      <c r="H17" s="116">
        <v>0.134896825</v>
      </c>
      <c r="I17" s="116">
        <v>145.22890000000001</v>
      </c>
      <c r="J17" s="124">
        <v>0.15582499999999999</v>
      </c>
      <c r="K17" s="124">
        <v>0.77815826170000002</v>
      </c>
      <c r="L17" s="124">
        <v>6.6770791999999999E-3</v>
      </c>
      <c r="M17" s="124">
        <v>2.6166756999999999E-2</v>
      </c>
      <c r="N17" s="124">
        <v>0.87261999999999995</v>
      </c>
      <c r="O17" s="124">
        <v>7.4941703999999998E-2</v>
      </c>
      <c r="P17" s="124">
        <v>2.0217504899999999E-2</v>
      </c>
      <c r="Q17" s="124">
        <v>0.68562999999999996</v>
      </c>
      <c r="R17" s="124">
        <v>0.20568899999999998</v>
      </c>
      <c r="S17" s="124">
        <v>0.68562999999999996</v>
      </c>
      <c r="T17" s="124">
        <v>3.1788299999999999E-2</v>
      </c>
      <c r="U17" s="124">
        <v>0.23685399999999998</v>
      </c>
      <c r="V17" s="124">
        <v>6.2329999999999997E-2</v>
      </c>
      <c r="W17" s="124">
        <v>0.24308699999999997</v>
      </c>
      <c r="X17" s="124">
        <v>2.3062099999999999E-2</v>
      </c>
      <c r="Y17" s="124">
        <v>8.102899999999999E-2</v>
      </c>
      <c r="Z17" s="124">
        <v>1.115707</v>
      </c>
      <c r="AA17" s="124">
        <v>5.1733899999999999E-2</v>
      </c>
    </row>
    <row r="18" spans="1:27" x14ac:dyDescent="0.15">
      <c r="A18" s="109" t="s">
        <v>3</v>
      </c>
      <c r="B18" s="109">
        <v>62.3</v>
      </c>
      <c r="C18" s="109">
        <v>390185.8</v>
      </c>
      <c r="D18" s="116">
        <v>21.1922</v>
      </c>
      <c r="E18" s="116">
        <v>710.56200000000001</v>
      </c>
      <c r="F18" s="116">
        <v>1.9322299999999999</v>
      </c>
      <c r="G18" s="116">
        <v>37.397999999999996</v>
      </c>
      <c r="H18" s="116">
        <v>6.2330000000000005</v>
      </c>
      <c r="I18" s="116">
        <v>145.85219999999998</v>
      </c>
      <c r="J18" s="124">
        <v>0.49863999999999997</v>
      </c>
      <c r="K18" s="124">
        <v>0.64684048274999995</v>
      </c>
      <c r="L18" s="124">
        <v>0.29899919154999993</v>
      </c>
      <c r="M18" s="124">
        <v>0.24922027199999996</v>
      </c>
      <c r="N18" s="124">
        <v>0.13026969999999999</v>
      </c>
      <c r="O18" s="124">
        <v>0.37397999999999998</v>
      </c>
      <c r="P18" s="124">
        <v>9.299636E-2</v>
      </c>
      <c r="Q18" s="124">
        <v>1.8698999999999999</v>
      </c>
      <c r="R18" s="124">
        <v>6.4630755999999998E-2</v>
      </c>
      <c r="S18" s="124">
        <v>0.16507398100000001</v>
      </c>
      <c r="T18" s="124">
        <v>0.18698999999999999</v>
      </c>
      <c r="U18" s="124">
        <v>0.18698999999999999</v>
      </c>
      <c r="V18" s="124">
        <v>9.0378899000000002E-3</v>
      </c>
      <c r="W18" s="124">
        <v>1.202059665E-2</v>
      </c>
      <c r="X18" s="124">
        <v>9.3494999999999995E-2</v>
      </c>
      <c r="Y18" s="124">
        <v>3.0541699999999998E-2</v>
      </c>
      <c r="Z18" s="124">
        <v>1.2465999999999999</v>
      </c>
      <c r="AA18" s="124">
        <v>1.1750802100000001E-2</v>
      </c>
    </row>
    <row r="19" spans="1:27" x14ac:dyDescent="0.15">
      <c r="A19" s="109" t="s">
        <v>3</v>
      </c>
      <c r="B19" s="109">
        <v>62.3</v>
      </c>
      <c r="C19" s="109">
        <v>396418.8</v>
      </c>
      <c r="D19" s="116">
        <v>20.568899999999999</v>
      </c>
      <c r="E19" s="116">
        <v>435.68669999999997</v>
      </c>
      <c r="F19" s="116">
        <v>2.8048499999999996</v>
      </c>
      <c r="G19" s="116">
        <v>0.67939700000000003</v>
      </c>
      <c r="H19" s="116">
        <v>0.81028999999999995</v>
      </c>
      <c r="I19" s="116">
        <v>142.73570000000001</v>
      </c>
      <c r="J19" s="124">
        <v>4.9862130099999999E-2</v>
      </c>
      <c r="K19" s="124">
        <v>0.1362727802125</v>
      </c>
      <c r="L19" s="124">
        <v>6.6770791999999999E-3</v>
      </c>
      <c r="M19" s="124">
        <v>2.6166756999999999E-2</v>
      </c>
      <c r="N19" s="124">
        <v>0.12715319999999999</v>
      </c>
      <c r="O19" s="124">
        <v>7.4941703999999998E-2</v>
      </c>
      <c r="P19" s="124">
        <v>2.0217504899999999E-2</v>
      </c>
      <c r="Q19" s="124">
        <v>0.13089299999999998</v>
      </c>
      <c r="R19" s="124">
        <v>6.4630755999999998E-2</v>
      </c>
      <c r="S19" s="124">
        <v>0.16507398100000001</v>
      </c>
      <c r="T19" s="124">
        <v>2.70895944E-2</v>
      </c>
      <c r="U19" s="124">
        <v>0.32411599999999996</v>
      </c>
      <c r="V19" s="124">
        <v>9.0378899000000002E-3</v>
      </c>
      <c r="W19" s="124">
        <v>1.202059665E-2</v>
      </c>
      <c r="X19" s="124">
        <v>2.1192200000000001E-2</v>
      </c>
      <c r="Y19" s="124">
        <v>6.1714224000000003E-3</v>
      </c>
      <c r="Z19" s="124">
        <v>2.3249089999999999</v>
      </c>
      <c r="AA19" s="124">
        <v>1.1750802100000001E-2</v>
      </c>
    </row>
    <row r="20" spans="1:27" s="147" customFormat="1" x14ac:dyDescent="0.15">
      <c r="A20" s="147" t="s">
        <v>141</v>
      </c>
      <c r="B20" s="147">
        <v>62.3</v>
      </c>
      <c r="C20" s="147">
        <v>390185.8</v>
      </c>
      <c r="D20" s="148">
        <v>18.82366</v>
      </c>
      <c r="E20" s="148">
        <v>435.68669999999997</v>
      </c>
      <c r="F20" s="148">
        <v>1.9322299999999999</v>
      </c>
      <c r="G20" s="148">
        <v>7.4795999999999996</v>
      </c>
      <c r="H20" s="148">
        <v>0.134896825</v>
      </c>
      <c r="I20" s="148">
        <v>145.85219999999998</v>
      </c>
      <c r="J20" s="148">
        <v>8.7261999999999992E-2</v>
      </c>
      <c r="K20" s="148">
        <v>0.26734479716666665</v>
      </c>
      <c r="L20" s="148">
        <v>6.6770791999999999E-3</v>
      </c>
      <c r="M20" s="148">
        <v>2.6166756999999999E-2</v>
      </c>
      <c r="N20" s="148">
        <v>0.13026969999999999</v>
      </c>
      <c r="O20" s="148">
        <v>7.4941703999999998E-2</v>
      </c>
      <c r="P20" s="148">
        <v>2.0217504899999999E-2</v>
      </c>
      <c r="Q20" s="148">
        <v>0.137126</v>
      </c>
      <c r="R20" s="148">
        <v>6.4630755999999998E-2</v>
      </c>
      <c r="S20" s="148">
        <v>0.16507398100000001</v>
      </c>
      <c r="T20" s="148">
        <v>6.8562999999999999E-2</v>
      </c>
      <c r="U20" s="148">
        <v>0.14273569999999999</v>
      </c>
      <c r="V20" s="148">
        <v>9.0378899000000002E-3</v>
      </c>
      <c r="W20" s="148">
        <v>1.202059665E-2</v>
      </c>
      <c r="X20" s="148">
        <v>2.0014616650000001E-2</v>
      </c>
      <c r="Y20" s="148">
        <v>6.1714224000000003E-3</v>
      </c>
      <c r="Z20" s="148">
        <v>1.820036</v>
      </c>
      <c r="AA20" s="148">
        <v>1.1750802100000001E-2</v>
      </c>
    </row>
    <row r="21" spans="1:27" x14ac:dyDescent="0.15">
      <c r="A21" s="109" t="s">
        <v>7</v>
      </c>
      <c r="B21" s="109">
        <v>62.3</v>
      </c>
      <c r="C21" s="109">
        <v>359644.1</v>
      </c>
      <c r="D21" s="116">
        <v>5.6096999999999992</v>
      </c>
      <c r="E21" s="116">
        <v>229.99769999999998</v>
      </c>
      <c r="F21" s="116">
        <v>0.88508600000000004</v>
      </c>
      <c r="G21" s="116">
        <v>0.47370799999999996</v>
      </c>
      <c r="H21" s="116">
        <v>0.134896825</v>
      </c>
      <c r="I21" s="116">
        <v>124.66</v>
      </c>
      <c r="J21" s="124">
        <v>4.9862130099999999E-2</v>
      </c>
      <c r="K21" s="124">
        <v>2.0319027999999999E-2</v>
      </c>
      <c r="L21" s="124">
        <v>6.6770791999999999E-3</v>
      </c>
      <c r="M21" s="124">
        <v>2.6166756999999999E-2</v>
      </c>
      <c r="N21" s="124">
        <v>0.1240367</v>
      </c>
      <c r="O21" s="124">
        <v>7.4941703999999998E-2</v>
      </c>
      <c r="P21" s="124">
        <v>2.0217504899999999E-2</v>
      </c>
      <c r="Q21" s="124">
        <v>0.63576600000000005</v>
      </c>
      <c r="R21" s="124">
        <v>6.4630755999999998E-2</v>
      </c>
      <c r="S21" s="124">
        <v>0.29295100000000002</v>
      </c>
      <c r="T21" s="124">
        <v>2.70895944E-2</v>
      </c>
      <c r="U21" s="124">
        <v>5.1733899999999999E-2</v>
      </c>
      <c r="V21" s="124">
        <v>6.8562999999999999E-2</v>
      </c>
      <c r="W21" s="124">
        <v>1.43359E-2</v>
      </c>
      <c r="X21" s="124">
        <v>2.0014616650000001E-2</v>
      </c>
      <c r="Y21" s="124">
        <v>6.1714224000000003E-3</v>
      </c>
      <c r="Z21" s="124">
        <v>1.3026969999999998</v>
      </c>
      <c r="AA21" s="124">
        <v>1.1750802100000001E-2</v>
      </c>
    </row>
    <row r="22" spans="1:27" x14ac:dyDescent="0.15">
      <c r="A22" s="109" t="s">
        <v>7</v>
      </c>
      <c r="B22" s="109">
        <v>62.3</v>
      </c>
      <c r="C22" s="109">
        <v>364630.5</v>
      </c>
      <c r="D22" s="116">
        <v>15.5825</v>
      </c>
      <c r="E22" s="116">
        <v>1308.93</v>
      </c>
      <c r="F22" s="116">
        <v>20.568899999999999</v>
      </c>
      <c r="G22" s="116">
        <v>74.795999999999992</v>
      </c>
      <c r="H22" s="116">
        <v>0.134896825</v>
      </c>
      <c r="I22" s="116">
        <v>134.38347999999999</v>
      </c>
      <c r="J22" s="124">
        <v>4.9862130099999999E-2</v>
      </c>
      <c r="K22" s="124">
        <v>2.0319027999999999E-2</v>
      </c>
      <c r="L22" s="124">
        <v>6.6770791999999999E-3</v>
      </c>
      <c r="M22" s="124">
        <v>2.6178600000000003</v>
      </c>
      <c r="N22" s="124">
        <v>0.10907749999999999</v>
      </c>
      <c r="O22" s="124">
        <v>7.4941703999999998E-2</v>
      </c>
      <c r="P22" s="124">
        <v>2.0217504899999999E-2</v>
      </c>
      <c r="Q22" s="124">
        <v>0.5983679999999999</v>
      </c>
      <c r="R22" s="124">
        <v>0.37397999999999998</v>
      </c>
      <c r="S22" s="124">
        <v>0.16507398100000001</v>
      </c>
      <c r="T22" s="124">
        <v>8.7261999999999992E-2</v>
      </c>
      <c r="U22" s="124">
        <v>5.1733899999999999E-2</v>
      </c>
      <c r="V22" s="124">
        <v>0.31164999999999998</v>
      </c>
      <c r="W22" s="124">
        <v>1.202059665E-2</v>
      </c>
      <c r="X22" s="124">
        <v>2.0014616650000001E-2</v>
      </c>
      <c r="Y22" s="124">
        <v>6.1714224000000003E-3</v>
      </c>
      <c r="Z22" s="124">
        <v>3.0541700000000001</v>
      </c>
      <c r="AA22" s="124">
        <v>1.1750802100000001E-2</v>
      </c>
    </row>
    <row r="23" spans="1:27" x14ac:dyDescent="0.15">
      <c r="A23" s="109" t="s">
        <v>7</v>
      </c>
      <c r="B23" s="109">
        <v>62.3</v>
      </c>
      <c r="C23" s="109">
        <v>380213</v>
      </c>
      <c r="D23" s="116">
        <v>7.7289199999999996</v>
      </c>
      <c r="E23" s="116">
        <v>320.99950000000001</v>
      </c>
      <c r="F23" s="116">
        <v>68.563000000000002</v>
      </c>
      <c r="G23" s="116">
        <v>1.6205799999999999</v>
      </c>
      <c r="H23" s="116">
        <v>0.330349</v>
      </c>
      <c r="I23" s="116">
        <v>119.29961999999999</v>
      </c>
      <c r="J23" s="124">
        <v>4.9862130099999999E-2</v>
      </c>
      <c r="K23" s="124">
        <v>3.0375876229166664E-2</v>
      </c>
      <c r="L23" s="124">
        <v>6.6770791999999999E-3</v>
      </c>
      <c r="M23" s="124">
        <v>4.0514499999999995E-2</v>
      </c>
      <c r="N23" s="124">
        <v>7.1679499999999993E-2</v>
      </c>
      <c r="O23" s="124">
        <v>7.4941703999999998E-2</v>
      </c>
      <c r="P23" s="124">
        <v>2.0217504899999999E-2</v>
      </c>
      <c r="Q23" s="124">
        <v>0.31788300000000003</v>
      </c>
      <c r="R23" s="124">
        <v>6.4630755999999998E-2</v>
      </c>
      <c r="S23" s="124">
        <v>0.16507398100000001</v>
      </c>
      <c r="T23" s="124">
        <v>2.70895944E-2</v>
      </c>
      <c r="U23" s="124">
        <v>4.9863999999999999E-2</v>
      </c>
      <c r="V23" s="124">
        <v>9.0378899000000002E-3</v>
      </c>
      <c r="W23" s="124">
        <v>1.202059665E-2</v>
      </c>
      <c r="X23" s="124">
        <v>2.0014616650000001E-2</v>
      </c>
      <c r="Y23" s="124">
        <v>6.1714224000000003E-3</v>
      </c>
      <c r="Z23" s="124">
        <v>1.7452399999999999</v>
      </c>
      <c r="AA23" s="124">
        <v>1.1750802100000001E-2</v>
      </c>
    </row>
    <row r="24" spans="1:27" x14ac:dyDescent="0.15">
      <c r="A24" s="109" t="s">
        <v>7</v>
      </c>
      <c r="B24" s="109">
        <v>62.3</v>
      </c>
      <c r="C24" s="109">
        <v>370863.5</v>
      </c>
      <c r="D24" s="116">
        <v>2.1129869999999999</v>
      </c>
      <c r="E24" s="116">
        <v>64.8232</v>
      </c>
      <c r="F24" s="116">
        <v>0.56720300000000001</v>
      </c>
      <c r="G24" s="116">
        <v>0.330349</v>
      </c>
      <c r="H24" s="116">
        <v>0.18698999999999999</v>
      </c>
      <c r="I24" s="116">
        <v>88.508599999999987</v>
      </c>
      <c r="J24" s="124">
        <v>4.9862130099999999E-2</v>
      </c>
      <c r="K24" s="124">
        <v>2.0319027999999999E-2</v>
      </c>
      <c r="L24" s="124">
        <v>6.6770791999999999E-3</v>
      </c>
      <c r="M24" s="124">
        <v>2.6166756999999999E-2</v>
      </c>
      <c r="N24" s="124">
        <v>0.274252</v>
      </c>
      <c r="O24" s="124">
        <v>7.4941703999999998E-2</v>
      </c>
      <c r="P24" s="124">
        <v>2.0217504899999999E-2</v>
      </c>
      <c r="Q24" s="124">
        <v>8.7261999999999992E-2</v>
      </c>
      <c r="R24" s="124">
        <v>6.4630755999999998E-2</v>
      </c>
      <c r="S24" s="124">
        <v>0.33658199999999999</v>
      </c>
      <c r="T24" s="124">
        <v>2.70895944E-2</v>
      </c>
      <c r="U24" s="124">
        <v>1.57724336E-2</v>
      </c>
      <c r="V24" s="124">
        <v>9.0378899000000002E-3</v>
      </c>
      <c r="W24" s="124">
        <v>2.1815499999999998E-2</v>
      </c>
      <c r="X24" s="124">
        <v>2.0014616650000001E-2</v>
      </c>
      <c r="Y24" s="124">
        <v>6.1714224000000003E-3</v>
      </c>
      <c r="Z24" s="124">
        <v>8.1652299999999993</v>
      </c>
      <c r="AA24" s="124">
        <v>1.1750802100000001E-2</v>
      </c>
    </row>
    <row r="25" spans="1:27" x14ac:dyDescent="0.15">
      <c r="A25" s="109" t="s">
        <v>7</v>
      </c>
      <c r="B25" s="109">
        <v>62.3</v>
      </c>
      <c r="C25" s="109">
        <v>365877.1</v>
      </c>
      <c r="D25" s="116">
        <v>3.7397999999999998</v>
      </c>
      <c r="E25" s="116">
        <v>26.178599999999999</v>
      </c>
      <c r="F25" s="116">
        <v>143.35899999999998</v>
      </c>
      <c r="G25" s="116">
        <v>1.7452399999999999</v>
      </c>
      <c r="H25" s="116">
        <v>0.134896825</v>
      </c>
      <c r="I25" s="116">
        <v>81.028999999999996</v>
      </c>
      <c r="J25" s="124">
        <v>4.9862130099999999E-2</v>
      </c>
      <c r="K25" s="124">
        <v>2.0319027999999999E-2</v>
      </c>
      <c r="L25" s="124">
        <v>6.6770791999999999E-3</v>
      </c>
      <c r="M25" s="124">
        <v>2.6166756999999999E-2</v>
      </c>
      <c r="N25" s="124">
        <v>0.26801900000000001</v>
      </c>
      <c r="O25" s="124">
        <v>8.102899999999999E-2</v>
      </c>
      <c r="P25" s="124">
        <v>2.0217504899999999E-2</v>
      </c>
      <c r="Q25" s="124">
        <v>0.11842699999999999</v>
      </c>
      <c r="R25" s="124">
        <v>6.4630755999999998E-2</v>
      </c>
      <c r="S25" s="124">
        <v>0.16507398100000001</v>
      </c>
      <c r="T25" s="124">
        <v>2.70895944E-2</v>
      </c>
      <c r="U25" s="124">
        <v>1.57724336E-2</v>
      </c>
      <c r="V25" s="124">
        <v>9.0378899000000002E-3</v>
      </c>
      <c r="W25" s="124">
        <v>1.202059665E-2</v>
      </c>
      <c r="X25" s="124">
        <v>2.0014616650000001E-2</v>
      </c>
      <c r="Y25" s="124">
        <v>6.1714224000000003E-3</v>
      </c>
      <c r="Z25" s="124">
        <v>5.9836799999999997</v>
      </c>
      <c r="AA25" s="124">
        <v>1.8698999999999999</v>
      </c>
    </row>
    <row r="26" spans="1:27" s="147" customFormat="1" x14ac:dyDescent="0.15">
      <c r="A26" s="147" t="s">
        <v>142</v>
      </c>
      <c r="B26" s="147">
        <v>62.3</v>
      </c>
      <c r="C26" s="147">
        <v>365877.1</v>
      </c>
      <c r="D26" s="148">
        <v>5.6096999999999992</v>
      </c>
      <c r="E26" s="148">
        <v>229.99769999999998</v>
      </c>
      <c r="F26" s="148">
        <v>20.568899999999999</v>
      </c>
      <c r="G26" s="148">
        <v>1.6205799999999999</v>
      </c>
      <c r="H26" s="148">
        <v>0.134896825</v>
      </c>
      <c r="I26" s="148">
        <v>119.29961999999999</v>
      </c>
      <c r="J26" s="148">
        <v>4.9862130099999999E-2</v>
      </c>
      <c r="K26" s="148">
        <v>2.0319027999999999E-2</v>
      </c>
      <c r="L26" s="148">
        <v>6.6770791999999999E-3</v>
      </c>
      <c r="M26" s="148">
        <v>2.6166756999999999E-2</v>
      </c>
      <c r="N26" s="148">
        <v>0.1240367</v>
      </c>
      <c r="O26" s="148">
        <v>7.4941703999999998E-2</v>
      </c>
      <c r="P26" s="148">
        <v>2.0217504899999999E-2</v>
      </c>
      <c r="Q26" s="148">
        <v>0.31788300000000003</v>
      </c>
      <c r="R26" s="148">
        <v>6.4630755999999998E-2</v>
      </c>
      <c r="S26" s="148">
        <v>0.16507398100000001</v>
      </c>
      <c r="T26" s="148">
        <v>2.70895944E-2</v>
      </c>
      <c r="U26" s="148">
        <v>4.9863999999999999E-2</v>
      </c>
      <c r="V26" s="148">
        <v>9.0378899000000002E-3</v>
      </c>
      <c r="W26" s="148">
        <v>1.202059665E-2</v>
      </c>
      <c r="X26" s="148">
        <v>2.0014616650000001E-2</v>
      </c>
      <c r="Y26" s="148">
        <v>6.1714224000000003E-3</v>
      </c>
      <c r="Z26" s="148">
        <v>3.0541700000000001</v>
      </c>
      <c r="AA26" s="148">
        <v>1.1750802100000001E-2</v>
      </c>
    </row>
    <row r="27" spans="1:27" x14ac:dyDescent="0.15">
      <c r="A27" s="109" t="s">
        <v>4</v>
      </c>
      <c r="B27" s="109">
        <v>62.3</v>
      </c>
      <c r="C27" s="109">
        <v>342191.7</v>
      </c>
      <c r="D27" s="116">
        <v>8.1652299999999993</v>
      </c>
      <c r="E27" s="116">
        <v>115.93380000000001</v>
      </c>
      <c r="F27" s="116">
        <v>1.595648</v>
      </c>
      <c r="G27" s="116">
        <v>1.6205799999999999</v>
      </c>
      <c r="H27" s="116">
        <v>0.37397999999999998</v>
      </c>
      <c r="I27" s="116">
        <v>156.44829999999999</v>
      </c>
      <c r="J27" s="124">
        <v>4.9862130099999999E-2</v>
      </c>
      <c r="K27" s="124">
        <v>0.10567599607499999</v>
      </c>
      <c r="L27" s="124">
        <v>6.6770791999999999E-3</v>
      </c>
      <c r="M27" s="124">
        <v>2.6166756999999999E-2</v>
      </c>
      <c r="N27" s="124">
        <v>0.14959199999999997</v>
      </c>
      <c r="O27" s="124">
        <v>7.4941703999999998E-2</v>
      </c>
      <c r="P27" s="124">
        <v>2.0217504899999999E-2</v>
      </c>
      <c r="Q27" s="124">
        <v>0.14959199999999997</v>
      </c>
      <c r="R27" s="124">
        <v>6.4630755999999998E-2</v>
      </c>
      <c r="S27" s="124">
        <v>0.16507398100000001</v>
      </c>
      <c r="T27" s="124">
        <v>2.70895944E-2</v>
      </c>
      <c r="U27" s="124">
        <v>1.57724336E-2</v>
      </c>
      <c r="V27" s="124">
        <v>9.0378899000000002E-3</v>
      </c>
      <c r="W27" s="124">
        <v>1.202059665E-2</v>
      </c>
      <c r="X27" s="124">
        <v>2.0014616650000001E-2</v>
      </c>
      <c r="Y27" s="124">
        <v>6.2329999999999998E-3</v>
      </c>
      <c r="Z27" s="124">
        <v>1.5831819999999999</v>
      </c>
      <c r="AA27" s="124">
        <v>1.1750802100000001E-2</v>
      </c>
    </row>
    <row r="28" spans="1:27" x14ac:dyDescent="0.15">
      <c r="A28" s="109" t="s">
        <v>4</v>
      </c>
      <c r="B28" s="109">
        <v>62.3</v>
      </c>
      <c r="C28" s="109">
        <v>351541.2</v>
      </c>
      <c r="D28" s="116">
        <v>7.60426</v>
      </c>
      <c r="E28" s="116">
        <v>119.67359999999999</v>
      </c>
      <c r="F28" s="116">
        <v>43.630999999999993</v>
      </c>
      <c r="G28" s="116">
        <v>0.42384399999999994</v>
      </c>
      <c r="H28" s="116">
        <v>0.134896825</v>
      </c>
      <c r="I28" s="116">
        <v>122.16679999999999</v>
      </c>
      <c r="J28" s="124">
        <v>4.9862130099999999E-2</v>
      </c>
      <c r="K28" s="124">
        <v>2.0319027999999999E-2</v>
      </c>
      <c r="L28" s="124">
        <v>1.6824368303045453E-2</v>
      </c>
      <c r="M28" s="124">
        <v>1.2442962832</v>
      </c>
      <c r="N28" s="124">
        <v>0.1732774</v>
      </c>
      <c r="O28" s="124">
        <v>7.4941703999999998E-2</v>
      </c>
      <c r="P28" s="124">
        <v>2.0217504899999999E-2</v>
      </c>
      <c r="Q28" s="124">
        <v>7.4795999999999987E-2</v>
      </c>
      <c r="R28" s="124">
        <v>6.4630755999999998E-2</v>
      </c>
      <c r="S28" s="124">
        <v>0.16507398100000001</v>
      </c>
      <c r="T28" s="124">
        <v>2.70895944E-2</v>
      </c>
      <c r="U28" s="124">
        <v>1.57724336E-2</v>
      </c>
      <c r="V28" s="124">
        <v>9.0378899000000002E-3</v>
      </c>
      <c r="W28" s="124">
        <v>1.202059665E-2</v>
      </c>
      <c r="X28" s="124">
        <v>2.0014616650000001E-2</v>
      </c>
      <c r="Y28" s="124">
        <v>6.1714224000000003E-3</v>
      </c>
      <c r="Z28" s="124">
        <v>0.86015399999999997</v>
      </c>
      <c r="AA28" s="124">
        <v>1.1750802100000001E-2</v>
      </c>
    </row>
    <row r="29" spans="1:27" x14ac:dyDescent="0.15">
      <c r="A29" s="109" t="s">
        <v>4</v>
      </c>
      <c r="B29" s="109">
        <v>62.3</v>
      </c>
      <c r="C29" s="109">
        <v>365877.1</v>
      </c>
      <c r="D29" s="116">
        <v>12.466000000000001</v>
      </c>
      <c r="E29" s="116">
        <v>324.73930000000001</v>
      </c>
      <c r="F29" s="116">
        <v>1.3026969999999998</v>
      </c>
      <c r="G29" s="116">
        <v>1.3712599999999999</v>
      </c>
      <c r="H29" s="116">
        <v>0.134896825</v>
      </c>
      <c r="I29" s="116">
        <v>144.60559999999998</v>
      </c>
      <c r="J29" s="124">
        <v>4.9862130099999999E-2</v>
      </c>
      <c r="K29" s="124">
        <v>2.288708255416667E-2</v>
      </c>
      <c r="L29" s="124">
        <v>8.1012148517863633E-2</v>
      </c>
      <c r="M29" s="124">
        <v>2.6166756999999999E-2</v>
      </c>
      <c r="N29" s="124">
        <v>0.1857434</v>
      </c>
      <c r="O29" s="124">
        <v>7.4941703999999998E-2</v>
      </c>
      <c r="P29" s="124">
        <v>2.0217504899999999E-2</v>
      </c>
      <c r="Q29" s="124">
        <v>3.1165000000000003</v>
      </c>
      <c r="R29" s="124">
        <v>6.4630755999999998E-2</v>
      </c>
      <c r="S29" s="124">
        <v>0.56096999999999997</v>
      </c>
      <c r="T29" s="124">
        <v>2.70895944E-2</v>
      </c>
      <c r="U29" s="124">
        <v>4.6124199999999997E-2</v>
      </c>
      <c r="V29" s="124">
        <v>1.2466E-2</v>
      </c>
      <c r="W29" s="124">
        <v>1.202059665E-2</v>
      </c>
      <c r="X29" s="124">
        <v>2.0014616650000001E-2</v>
      </c>
      <c r="Y29" s="124">
        <v>6.1714224000000003E-3</v>
      </c>
      <c r="Z29" s="124">
        <v>1.078309</v>
      </c>
      <c r="AA29" s="124">
        <v>1.1750802100000001E-2</v>
      </c>
    </row>
    <row r="30" spans="1:27" x14ac:dyDescent="0.15">
      <c r="A30" s="109" t="s">
        <v>4</v>
      </c>
      <c r="B30" s="109">
        <v>62.3</v>
      </c>
      <c r="C30" s="109">
        <v>357774.2</v>
      </c>
      <c r="D30" s="116">
        <v>21.815499999999997</v>
      </c>
      <c r="E30" s="116">
        <v>560.97</v>
      </c>
      <c r="F30" s="116">
        <v>230.62100000000001</v>
      </c>
      <c r="G30" s="116">
        <v>1.1655710000000001</v>
      </c>
      <c r="H30" s="116">
        <v>0.134896825</v>
      </c>
      <c r="I30" s="116">
        <v>122.16679999999999</v>
      </c>
      <c r="J30" s="124">
        <v>4.9862130099999999E-2</v>
      </c>
      <c r="K30" s="124">
        <v>2.6046148750000001E-2</v>
      </c>
      <c r="L30" s="124">
        <v>6.6770791999999999E-3</v>
      </c>
      <c r="M30" s="124">
        <v>2.6166756999999999E-2</v>
      </c>
      <c r="N30" s="124">
        <v>0.168291</v>
      </c>
      <c r="O30" s="124">
        <v>7.4941703999999998E-2</v>
      </c>
      <c r="P30" s="124">
        <v>2.0217504899999999E-2</v>
      </c>
      <c r="Q30" s="124">
        <v>0.28048499999999998</v>
      </c>
      <c r="R30" s="124">
        <v>6.4630755999999998E-2</v>
      </c>
      <c r="S30" s="124">
        <v>0.16507398100000001</v>
      </c>
      <c r="T30" s="124">
        <v>2.70895944E-2</v>
      </c>
      <c r="U30" s="124">
        <v>1.57724336E-2</v>
      </c>
      <c r="V30" s="124">
        <v>9.0378899000000002E-3</v>
      </c>
      <c r="W30" s="124">
        <v>1.202059665E-2</v>
      </c>
      <c r="X30" s="124">
        <v>2.0014616650000001E-2</v>
      </c>
      <c r="Y30" s="124">
        <v>6.1714224000000003E-3</v>
      </c>
      <c r="Z30" s="124">
        <v>0.66069800000000001</v>
      </c>
      <c r="AA30" s="124">
        <v>1.1750802100000001E-2</v>
      </c>
    </row>
    <row r="31" spans="1:27" x14ac:dyDescent="0.15">
      <c r="A31" s="109" t="s">
        <v>4</v>
      </c>
      <c r="B31" s="109">
        <v>62.3</v>
      </c>
      <c r="C31" s="109">
        <v>328479.09999999998</v>
      </c>
      <c r="D31" s="116">
        <v>5.2232539999999998</v>
      </c>
      <c r="E31" s="116">
        <v>130.893</v>
      </c>
      <c r="F31" s="116">
        <v>24.932000000000002</v>
      </c>
      <c r="G31" s="116">
        <v>23.062099999999997</v>
      </c>
      <c r="H31" s="116">
        <v>0.134896825</v>
      </c>
      <c r="I31" s="116">
        <v>121.54349999999999</v>
      </c>
      <c r="J31" s="124">
        <v>4.9862130099999999E-2</v>
      </c>
      <c r="K31" s="124">
        <v>2.0319027999999999E-2</v>
      </c>
      <c r="L31" s="124">
        <v>6.6770791999999999E-3</v>
      </c>
      <c r="M31" s="124">
        <v>2.7001355999999997E-2</v>
      </c>
      <c r="N31" s="124">
        <v>0.14959199999999997</v>
      </c>
      <c r="O31" s="124">
        <v>7.4941703999999998E-2</v>
      </c>
      <c r="P31" s="124">
        <v>2.0217504899999999E-2</v>
      </c>
      <c r="Q31" s="124">
        <v>0.28048499999999998</v>
      </c>
      <c r="R31" s="124">
        <v>6.4630755999999998E-2</v>
      </c>
      <c r="S31" s="124">
        <v>0.16507398100000001</v>
      </c>
      <c r="T31" s="124">
        <v>2.70895944E-2</v>
      </c>
      <c r="U31" s="124">
        <v>1.57724336E-2</v>
      </c>
      <c r="V31" s="124">
        <v>9.0378899000000002E-3</v>
      </c>
      <c r="W31" s="124">
        <v>1.5582499999999999E-2</v>
      </c>
      <c r="X31" s="124">
        <v>2.0014616650000001E-2</v>
      </c>
      <c r="Y31" s="124">
        <v>6.2329999999999998E-3</v>
      </c>
      <c r="Z31" s="124">
        <v>0.89755199999999991</v>
      </c>
      <c r="AA31" s="124">
        <v>3.0541699999999998E-2</v>
      </c>
    </row>
    <row r="32" spans="1:27" x14ac:dyDescent="0.15">
      <c r="A32" s="109" t="s">
        <v>4</v>
      </c>
      <c r="B32" s="109">
        <v>62.3</v>
      </c>
      <c r="C32" s="109">
        <v>344061.6</v>
      </c>
      <c r="D32" s="116">
        <v>7.6665899999999993</v>
      </c>
      <c r="E32" s="116">
        <v>747.96</v>
      </c>
      <c r="F32" s="116">
        <v>69.809600000000003</v>
      </c>
      <c r="G32" s="116">
        <v>23.062099999999997</v>
      </c>
      <c r="H32" s="116">
        <v>0.134896825</v>
      </c>
      <c r="I32" s="116">
        <v>130.893</v>
      </c>
      <c r="J32" s="124">
        <v>4.9862130099999999E-2</v>
      </c>
      <c r="K32" s="124">
        <v>2.0319027999999999E-2</v>
      </c>
      <c r="L32" s="124">
        <v>6.6770791999999999E-3</v>
      </c>
      <c r="M32" s="124">
        <v>2.6166756999999999E-2</v>
      </c>
      <c r="N32" s="124">
        <v>0.24308699999999997</v>
      </c>
      <c r="O32" s="124">
        <v>7.4941703999999998E-2</v>
      </c>
      <c r="P32" s="124">
        <v>2.0217504899999999E-2</v>
      </c>
      <c r="Q32" s="124">
        <v>0.48617399999999994</v>
      </c>
      <c r="R32" s="124">
        <v>6.4630755999999998E-2</v>
      </c>
      <c r="S32" s="124">
        <v>0.49863999999999997</v>
      </c>
      <c r="T32" s="124">
        <v>2.70895944E-2</v>
      </c>
      <c r="U32" s="124">
        <v>1.57724336E-2</v>
      </c>
      <c r="V32" s="124">
        <v>2.0568899999999998E-2</v>
      </c>
      <c r="W32" s="124">
        <v>1.202059665E-2</v>
      </c>
      <c r="X32" s="124">
        <v>2.0014616650000001E-2</v>
      </c>
      <c r="Y32" s="124">
        <v>6.1714224000000003E-3</v>
      </c>
      <c r="Z32" s="124">
        <v>1.9446959999999998</v>
      </c>
      <c r="AA32" s="124">
        <v>3.1164999999999998E-2</v>
      </c>
    </row>
    <row r="33" spans="1:27" x14ac:dyDescent="0.15">
      <c r="A33" s="109" t="s">
        <v>4</v>
      </c>
      <c r="B33" s="109">
        <v>62.3</v>
      </c>
      <c r="C33" s="109">
        <v>357774.2</v>
      </c>
      <c r="D33" s="116">
        <v>5.7343599999999997</v>
      </c>
      <c r="E33" s="116">
        <v>168.291</v>
      </c>
      <c r="F33" s="116">
        <v>68.563000000000002</v>
      </c>
      <c r="G33" s="116">
        <v>28.048500000000001</v>
      </c>
      <c r="H33" s="116">
        <v>0.134896825</v>
      </c>
      <c r="I33" s="116">
        <v>140.86579999999998</v>
      </c>
      <c r="J33" s="124">
        <v>4.9862130099999999E-2</v>
      </c>
      <c r="K33" s="124">
        <v>2.0319027999999999E-2</v>
      </c>
      <c r="L33" s="124">
        <v>6.6770791999999999E-3</v>
      </c>
      <c r="M33" s="124">
        <v>2.6166756999999999E-2</v>
      </c>
      <c r="N33" s="124">
        <v>0.21815499999999999</v>
      </c>
      <c r="O33" s="124">
        <v>7.4941703999999998E-2</v>
      </c>
      <c r="P33" s="124">
        <v>2.0217504899999999E-2</v>
      </c>
      <c r="Q33" s="124">
        <v>0.11219399999999999</v>
      </c>
      <c r="R33" s="124">
        <v>6.4630755999999998E-2</v>
      </c>
      <c r="S33" s="124">
        <v>0.37397999999999998</v>
      </c>
      <c r="T33" s="124">
        <v>2.70895944E-2</v>
      </c>
      <c r="U33" s="124">
        <v>1.57724336E-2</v>
      </c>
      <c r="V33" s="124">
        <v>9.0378899000000002E-3</v>
      </c>
      <c r="W33" s="124">
        <v>1.202059665E-2</v>
      </c>
      <c r="X33" s="124">
        <v>2.0014616650000001E-2</v>
      </c>
      <c r="Y33" s="124">
        <v>6.1714224000000003E-3</v>
      </c>
      <c r="Z33" s="124">
        <v>1.6392789999999999</v>
      </c>
      <c r="AA33" s="124">
        <v>5.5473699999999994E-2</v>
      </c>
    </row>
    <row r="34" spans="1:27" x14ac:dyDescent="0.15">
      <c r="A34" s="109" t="s">
        <v>4</v>
      </c>
      <c r="B34" s="109">
        <v>62.3</v>
      </c>
      <c r="C34" s="109">
        <v>360267.39999999997</v>
      </c>
      <c r="D34" s="116">
        <v>6.1083400000000001</v>
      </c>
      <c r="E34" s="116">
        <v>130.893</v>
      </c>
      <c r="F34" s="116">
        <v>6.8563000000000001</v>
      </c>
      <c r="G34" s="116">
        <v>7.9159100000000002</v>
      </c>
      <c r="H34" s="116">
        <v>0.134896825</v>
      </c>
      <c r="I34" s="116">
        <v>137.74930000000001</v>
      </c>
      <c r="J34" s="124">
        <v>4.9862130099999999E-2</v>
      </c>
      <c r="K34" s="124">
        <v>2.0319027999999999E-2</v>
      </c>
      <c r="L34" s="124">
        <v>6.6770791999999999E-3</v>
      </c>
      <c r="M34" s="124">
        <v>2.6166756999999999E-2</v>
      </c>
      <c r="N34" s="124">
        <v>0.26178599999999996</v>
      </c>
      <c r="O34" s="124">
        <v>7.4941703999999998E-2</v>
      </c>
      <c r="P34" s="124">
        <v>2.0217504899999999E-2</v>
      </c>
      <c r="Q34" s="124">
        <v>0.23685399999999998</v>
      </c>
      <c r="R34" s="124">
        <v>6.4630755999999998E-2</v>
      </c>
      <c r="S34" s="124">
        <v>0.16507398100000001</v>
      </c>
      <c r="T34" s="124">
        <v>0.49863999999999997</v>
      </c>
      <c r="U34" s="124">
        <v>9.3494999999999995E-2</v>
      </c>
      <c r="V34" s="124">
        <v>9.0378899000000002E-3</v>
      </c>
      <c r="W34" s="124">
        <v>1.202059665E-2</v>
      </c>
      <c r="X34" s="124">
        <v>2.0014616650000001E-2</v>
      </c>
      <c r="Y34" s="124">
        <v>6.1714224000000003E-3</v>
      </c>
      <c r="Z34" s="124">
        <v>1.4335899999999999</v>
      </c>
      <c r="AA34" s="124">
        <v>1.8698999999999997E-2</v>
      </c>
    </row>
    <row r="35" spans="1:27" x14ac:dyDescent="0.15">
      <c r="A35" s="109" t="s">
        <v>4</v>
      </c>
      <c r="B35" s="109">
        <v>62.3</v>
      </c>
      <c r="C35" s="109">
        <v>359020.79999999999</v>
      </c>
      <c r="D35" s="116">
        <v>4.5625559999999998</v>
      </c>
      <c r="E35" s="116">
        <v>268.01900000000001</v>
      </c>
      <c r="F35" s="116">
        <v>205.68899999999999</v>
      </c>
      <c r="G35" s="116">
        <v>31.7883</v>
      </c>
      <c r="H35" s="116">
        <v>0.134896825</v>
      </c>
      <c r="I35" s="116">
        <v>121.54349999999999</v>
      </c>
      <c r="J35" s="124">
        <v>4.9862130099999999E-2</v>
      </c>
      <c r="K35" s="124">
        <v>2.0319027999999999E-2</v>
      </c>
      <c r="L35" s="124">
        <v>6.6770791999999999E-3</v>
      </c>
      <c r="M35" s="124">
        <v>2.6166756999999999E-2</v>
      </c>
      <c r="N35" s="124">
        <v>0.28048499999999998</v>
      </c>
      <c r="O35" s="124">
        <v>8.102899999999999E-2</v>
      </c>
      <c r="P35" s="124">
        <v>2.0217504899999999E-2</v>
      </c>
      <c r="Q35" s="124">
        <v>0.50487299999999991</v>
      </c>
      <c r="R35" s="124">
        <v>6.4630755999999998E-2</v>
      </c>
      <c r="S35" s="124">
        <v>0.16507398100000001</v>
      </c>
      <c r="T35" s="124">
        <v>2.70895944E-2</v>
      </c>
      <c r="U35" s="124">
        <v>1.57724336E-2</v>
      </c>
      <c r="V35" s="124">
        <v>9.0378899000000002E-3</v>
      </c>
      <c r="W35" s="124">
        <v>1.202059665E-2</v>
      </c>
      <c r="X35" s="124">
        <v>2.0014616650000001E-2</v>
      </c>
      <c r="Y35" s="124">
        <v>6.2329999999999998E-3</v>
      </c>
      <c r="Z35" s="124">
        <v>2.0444240000000002</v>
      </c>
      <c r="AA35" s="124">
        <v>4.0514499999999995E-2</v>
      </c>
    </row>
    <row r="36" spans="1:27" x14ac:dyDescent="0.15">
      <c r="A36" s="109" t="s">
        <v>4</v>
      </c>
      <c r="B36" s="109">
        <v>62.3</v>
      </c>
      <c r="C36" s="109">
        <v>392679</v>
      </c>
      <c r="D36" s="116">
        <v>16.8291</v>
      </c>
      <c r="E36" s="116">
        <v>218.77829999999997</v>
      </c>
      <c r="F36" s="116">
        <v>2.4308700000000001</v>
      </c>
      <c r="G36" s="116">
        <v>0.66693099999999994</v>
      </c>
      <c r="H36" s="116">
        <v>0.134896825</v>
      </c>
      <c r="I36" s="116">
        <v>148.34539999999998</v>
      </c>
      <c r="J36" s="124">
        <v>3.1165000000000003</v>
      </c>
      <c r="K36" s="124">
        <v>0.1740955591625</v>
      </c>
      <c r="L36" s="124">
        <v>6.6770791999999999E-3</v>
      </c>
      <c r="M36" s="124">
        <v>0.244931968</v>
      </c>
      <c r="N36" s="124">
        <v>0.1576949</v>
      </c>
      <c r="O36" s="124">
        <v>0.87261999999999995</v>
      </c>
      <c r="P36" s="124">
        <v>2.0217504899999999E-2</v>
      </c>
      <c r="Q36" s="124">
        <v>0.33658199999999999</v>
      </c>
      <c r="R36" s="124">
        <v>6.4630755999999998E-2</v>
      </c>
      <c r="S36" s="124">
        <v>0.16507398100000001</v>
      </c>
      <c r="T36" s="124">
        <v>0.11842699999999999</v>
      </c>
      <c r="U36" s="124">
        <v>3.3658199999999999E-2</v>
      </c>
      <c r="V36" s="124">
        <v>9.0378899000000002E-3</v>
      </c>
      <c r="W36" s="124">
        <v>1.202059665E-2</v>
      </c>
      <c r="X36" s="124">
        <v>2.0014616650000001E-2</v>
      </c>
      <c r="Y36" s="124">
        <v>6.1714224000000003E-3</v>
      </c>
      <c r="Z36" s="124">
        <v>1.464755</v>
      </c>
      <c r="AA36" s="124">
        <v>1.1750802100000001E-2</v>
      </c>
    </row>
    <row r="37" spans="1:27" x14ac:dyDescent="0.15">
      <c r="A37" s="109" t="s">
        <v>4</v>
      </c>
      <c r="B37" s="109">
        <v>62.3</v>
      </c>
      <c r="C37" s="109">
        <v>382082.89999999997</v>
      </c>
      <c r="D37" s="116">
        <v>8.0405700000000007</v>
      </c>
      <c r="E37" s="116">
        <v>317.25970000000001</v>
      </c>
      <c r="F37" s="116">
        <v>0.68562999999999996</v>
      </c>
      <c r="G37" s="116">
        <v>2.9295100000000001</v>
      </c>
      <c r="H37" s="116">
        <v>3.7397999999999998</v>
      </c>
      <c r="I37" s="116">
        <v>133.3862</v>
      </c>
      <c r="J37" s="124">
        <v>4.9862130099999999E-2</v>
      </c>
      <c r="K37" s="124">
        <v>0.27363069975416665</v>
      </c>
      <c r="L37" s="124">
        <v>6.8554515612068184E-2</v>
      </c>
      <c r="M37" s="124">
        <v>2.6166756999999999E-2</v>
      </c>
      <c r="N37" s="124">
        <v>9.349499999999999</v>
      </c>
      <c r="O37" s="124">
        <v>7.4941703999999998E-2</v>
      </c>
      <c r="P37" s="124">
        <v>2.0217504899999999E-2</v>
      </c>
      <c r="Q37" s="124">
        <v>0.11842699999999999</v>
      </c>
      <c r="R37" s="124">
        <v>6.4630755999999998E-2</v>
      </c>
      <c r="S37" s="124">
        <v>0.16507398100000001</v>
      </c>
      <c r="T37" s="124">
        <v>2.70895944E-2</v>
      </c>
      <c r="U37" s="124">
        <v>5.6096999999999994E-2</v>
      </c>
      <c r="V37" s="124">
        <v>1.1219400000000001E-2</v>
      </c>
      <c r="W37" s="124">
        <v>1.202059665E-2</v>
      </c>
      <c r="X37" s="124">
        <v>2.0014616650000001E-2</v>
      </c>
      <c r="Y37" s="124">
        <v>6.1714224000000003E-3</v>
      </c>
      <c r="Z37" s="124">
        <v>1.489687</v>
      </c>
      <c r="AA37" s="124">
        <v>1.1750802100000001E-2</v>
      </c>
    </row>
    <row r="38" spans="1:27" x14ac:dyDescent="0.15">
      <c r="A38" s="109" t="s">
        <v>4</v>
      </c>
      <c r="B38" s="109">
        <v>62.3</v>
      </c>
      <c r="C38" s="109">
        <v>368370.3</v>
      </c>
      <c r="D38" s="116">
        <v>11.842700000000001</v>
      </c>
      <c r="E38" s="116">
        <v>194.46960000000001</v>
      </c>
      <c r="F38" s="116">
        <v>137.126</v>
      </c>
      <c r="G38" s="116">
        <v>1.0471439999999999</v>
      </c>
      <c r="H38" s="116">
        <v>0.134896825</v>
      </c>
      <c r="I38" s="116">
        <v>151.46190000000001</v>
      </c>
      <c r="J38" s="124">
        <v>4.9862130099999999E-2</v>
      </c>
      <c r="K38" s="124">
        <v>3.0784163699999999E-2</v>
      </c>
      <c r="L38" s="124">
        <v>6.6770791999999999E-3</v>
      </c>
      <c r="M38" s="124">
        <v>1.8066485132800001</v>
      </c>
      <c r="N38" s="124">
        <v>7.4172700000000008E-2</v>
      </c>
      <c r="O38" s="124">
        <v>7.4941703999999998E-2</v>
      </c>
      <c r="P38" s="124">
        <v>2.0217504899999999E-2</v>
      </c>
      <c r="Q38" s="124">
        <v>0.14335899999999999</v>
      </c>
      <c r="R38" s="124">
        <v>6.4630755999999998E-2</v>
      </c>
      <c r="S38" s="124">
        <v>0.16507398100000001</v>
      </c>
      <c r="T38" s="124">
        <v>0.68562999999999996</v>
      </c>
      <c r="U38" s="124">
        <v>0.14335899999999999</v>
      </c>
      <c r="V38" s="124">
        <v>9.0378899000000002E-3</v>
      </c>
      <c r="W38" s="124">
        <v>1.202059665E-2</v>
      </c>
      <c r="X38" s="124">
        <v>2.0014616650000001E-2</v>
      </c>
      <c r="Y38" s="124">
        <v>6.1714224000000003E-3</v>
      </c>
      <c r="Z38" s="124">
        <v>1.9384629999999998</v>
      </c>
      <c r="AA38" s="124">
        <v>1.1750802100000001E-2</v>
      </c>
    </row>
    <row r="39" spans="1:27" x14ac:dyDescent="0.15">
      <c r="A39" s="109" t="s">
        <v>4</v>
      </c>
      <c r="B39" s="109">
        <v>62.3</v>
      </c>
      <c r="C39" s="109">
        <v>375226.6</v>
      </c>
      <c r="D39" s="116">
        <v>7.60426</v>
      </c>
      <c r="E39" s="116">
        <v>140.86579999999998</v>
      </c>
      <c r="F39" s="116">
        <v>0.77289199999999991</v>
      </c>
      <c r="G39" s="116">
        <v>0.18921225150000001</v>
      </c>
      <c r="H39" s="116">
        <v>0.81028999999999995</v>
      </c>
      <c r="I39" s="116">
        <v>135.8794</v>
      </c>
      <c r="J39" s="124">
        <v>4.9862130099999999E-2</v>
      </c>
      <c r="K39" s="124">
        <v>5.5821137808333331E-2</v>
      </c>
      <c r="L39" s="124">
        <v>6.6770791999999999E-3</v>
      </c>
      <c r="M39" s="124">
        <v>0.18698999999999999</v>
      </c>
      <c r="N39" s="124">
        <v>9.5988199999999996E-2</v>
      </c>
      <c r="O39" s="124">
        <v>7.4941703999999998E-2</v>
      </c>
      <c r="P39" s="124">
        <v>2.0217504899999999E-2</v>
      </c>
      <c r="Q39" s="124">
        <v>5.2767245300000001E-2</v>
      </c>
      <c r="R39" s="124">
        <v>6.4630755999999998E-2</v>
      </c>
      <c r="S39" s="124">
        <v>0.16507398100000001</v>
      </c>
      <c r="T39" s="124">
        <v>2.70895944E-2</v>
      </c>
      <c r="U39" s="124">
        <v>1.9322300000000001E-2</v>
      </c>
      <c r="V39" s="124">
        <v>9.0378899000000002E-3</v>
      </c>
      <c r="W39" s="124">
        <v>1.202059665E-2</v>
      </c>
      <c r="X39" s="124">
        <v>2.0014616650000001E-2</v>
      </c>
      <c r="Y39" s="124">
        <v>6.1714224000000003E-3</v>
      </c>
      <c r="Z39" s="124">
        <v>1.115707</v>
      </c>
      <c r="AA39" s="124">
        <v>1.1750802100000001E-2</v>
      </c>
    </row>
    <row r="40" spans="1:27" x14ac:dyDescent="0.15">
      <c r="A40" s="109" t="s">
        <v>4</v>
      </c>
      <c r="B40" s="109">
        <v>62.3</v>
      </c>
      <c r="C40" s="109">
        <v>366500.39999999997</v>
      </c>
      <c r="D40" s="116">
        <v>3.2037619999999998</v>
      </c>
      <c r="E40" s="116">
        <v>60.460099999999997</v>
      </c>
      <c r="F40" s="116">
        <v>1.5582500000000001</v>
      </c>
      <c r="G40" s="116">
        <v>2.4308700000000001</v>
      </c>
      <c r="H40" s="116">
        <v>0.29918399999999995</v>
      </c>
      <c r="I40" s="116">
        <v>113.4406</v>
      </c>
      <c r="J40" s="124">
        <v>4.9862130099999999E-2</v>
      </c>
      <c r="K40" s="124">
        <v>2.0319027999999999E-2</v>
      </c>
      <c r="L40" s="124">
        <v>6.6770791999999999E-3</v>
      </c>
      <c r="M40" s="124">
        <v>2.6166756999999999E-2</v>
      </c>
      <c r="N40" s="124">
        <v>0.31788300000000003</v>
      </c>
      <c r="O40" s="124">
        <v>7.4941703999999998E-2</v>
      </c>
      <c r="P40" s="124">
        <v>2.0217504899999999E-2</v>
      </c>
      <c r="Q40" s="124">
        <v>5.2767245300000001E-2</v>
      </c>
      <c r="R40" s="124">
        <v>6.4630755999999998E-2</v>
      </c>
      <c r="S40" s="124">
        <v>0.16507398100000001</v>
      </c>
      <c r="T40" s="124">
        <v>2.70895944E-2</v>
      </c>
      <c r="U40" s="124">
        <v>1.57724336E-2</v>
      </c>
      <c r="V40" s="124">
        <v>9.0378899000000002E-3</v>
      </c>
      <c r="W40" s="124">
        <v>1.202059665E-2</v>
      </c>
      <c r="X40" s="124">
        <v>2.4308699999999999E-2</v>
      </c>
      <c r="Y40" s="124">
        <v>6.1714224000000003E-3</v>
      </c>
      <c r="Z40" s="124">
        <v>3.3720530000000002</v>
      </c>
      <c r="AA40" s="124">
        <v>1.1750802100000001E-2</v>
      </c>
    </row>
    <row r="41" spans="1:27" s="147" customFormat="1" x14ac:dyDescent="0.15">
      <c r="A41" s="147" t="s">
        <v>143</v>
      </c>
      <c r="B41" s="147">
        <v>62.3</v>
      </c>
      <c r="C41" s="147">
        <v>359644.1</v>
      </c>
      <c r="D41" s="148">
        <v>7.6354249999999997</v>
      </c>
      <c r="E41" s="148">
        <v>181.38030000000001</v>
      </c>
      <c r="F41" s="148">
        <v>15.89415</v>
      </c>
      <c r="G41" s="148">
        <v>2.025725</v>
      </c>
      <c r="H41" s="148">
        <v>0.134896825</v>
      </c>
      <c r="I41" s="148">
        <v>134.6328</v>
      </c>
      <c r="J41" s="148">
        <v>4.9862130099999999E-2</v>
      </c>
      <c r="K41" s="148">
        <v>2.1603055277083335E-2</v>
      </c>
      <c r="L41" s="148">
        <v>6.6770791999999999E-3</v>
      </c>
      <c r="M41" s="148">
        <v>2.6166756999999999E-2</v>
      </c>
      <c r="N41" s="148">
        <v>0.17951040000000001</v>
      </c>
      <c r="O41" s="148">
        <v>7.4941703999999998E-2</v>
      </c>
      <c r="P41" s="148">
        <v>2.0217504899999999E-2</v>
      </c>
      <c r="Q41" s="148">
        <v>0.19322299999999998</v>
      </c>
      <c r="R41" s="148">
        <v>6.4630755999999998E-2</v>
      </c>
      <c r="S41" s="148">
        <v>0.16507398100000001</v>
      </c>
      <c r="T41" s="148">
        <v>2.70895944E-2</v>
      </c>
      <c r="U41" s="148">
        <v>1.57724336E-2</v>
      </c>
      <c r="V41" s="148">
        <v>9.0378899000000002E-3</v>
      </c>
      <c r="W41" s="148">
        <v>1.202059665E-2</v>
      </c>
      <c r="X41" s="148">
        <v>2.0014616650000001E-2</v>
      </c>
      <c r="Y41" s="148">
        <v>6.1714224000000003E-3</v>
      </c>
      <c r="Z41" s="148">
        <v>1.4772210000000001</v>
      </c>
      <c r="AA41" s="148">
        <v>1.1750802100000001E-2</v>
      </c>
    </row>
    <row r="42" spans="1:27" x14ac:dyDescent="0.15">
      <c r="A42" s="109" t="s">
        <v>1</v>
      </c>
      <c r="B42" s="109">
        <v>62.3</v>
      </c>
      <c r="C42" s="109">
        <v>377719.8</v>
      </c>
      <c r="D42" s="116">
        <v>33.782859999999999</v>
      </c>
      <c r="E42" s="116">
        <v>3116.5</v>
      </c>
      <c r="F42" s="116">
        <v>18.698999999999998</v>
      </c>
      <c r="G42" s="116">
        <v>56.097000000000001</v>
      </c>
      <c r="H42" s="116">
        <v>0.134896825</v>
      </c>
      <c r="I42" s="116">
        <v>243.71029999999999</v>
      </c>
      <c r="J42" s="124">
        <v>4.9862130099999999E-2</v>
      </c>
      <c r="K42" s="124">
        <v>1.9681996041666665</v>
      </c>
      <c r="L42" s="124">
        <v>6.6770791999999999E-3</v>
      </c>
      <c r="M42" s="124">
        <v>2.6166756999999999E-2</v>
      </c>
      <c r="N42" s="124">
        <v>3.7397999999999994E-2</v>
      </c>
      <c r="O42" s="124">
        <v>7.4941703999999998E-2</v>
      </c>
      <c r="P42" s="124">
        <v>2.0217504899999999E-2</v>
      </c>
      <c r="Q42" s="124">
        <v>0.330349</v>
      </c>
      <c r="R42" s="124">
        <v>6.4630755999999998E-2</v>
      </c>
      <c r="S42" s="124">
        <v>0.31164999999999998</v>
      </c>
      <c r="T42" s="124">
        <v>2.70895944E-2</v>
      </c>
      <c r="U42" s="124">
        <v>4.9863999999999999E-2</v>
      </c>
      <c r="V42" s="124">
        <v>2.0568899999999998E-2</v>
      </c>
      <c r="W42" s="124">
        <v>2.1815499999999998E-2</v>
      </c>
      <c r="X42" s="124">
        <v>2.0014616650000001E-2</v>
      </c>
      <c r="Y42" s="124">
        <v>6.1714224000000003E-3</v>
      </c>
      <c r="Z42" s="124">
        <v>2.9918399999999998</v>
      </c>
      <c r="AA42" s="124">
        <v>1.1750802100000001E-2</v>
      </c>
    </row>
    <row r="43" spans="1:27" x14ac:dyDescent="0.15">
      <c r="A43" s="109" t="s">
        <v>1</v>
      </c>
      <c r="B43" s="109">
        <v>62.3</v>
      </c>
      <c r="C43" s="109">
        <v>381459.6</v>
      </c>
      <c r="D43" s="116">
        <v>34.780140000000003</v>
      </c>
      <c r="E43" s="116">
        <v>2617.86</v>
      </c>
      <c r="F43" s="116">
        <v>34.281500000000001</v>
      </c>
      <c r="G43" s="116">
        <v>2.0381909999999999</v>
      </c>
      <c r="H43" s="116">
        <v>1.0596099999999999</v>
      </c>
      <c r="I43" s="116">
        <v>235.60739999999998</v>
      </c>
      <c r="J43" s="124">
        <v>0.43007699999999999</v>
      </c>
      <c r="K43" s="124">
        <v>1.9070954275000001</v>
      </c>
      <c r="L43" s="124">
        <v>6.6770791999999999E-3</v>
      </c>
      <c r="M43" s="124">
        <v>2.6166756999999999E-2</v>
      </c>
      <c r="N43" s="124">
        <v>3.7397999999999994E-2</v>
      </c>
      <c r="O43" s="124">
        <v>7.4941703999999998E-2</v>
      </c>
      <c r="P43" s="124">
        <v>2.0217504899999999E-2</v>
      </c>
      <c r="Q43" s="124">
        <v>0.1552017</v>
      </c>
      <c r="R43" s="124">
        <v>6.4630755999999998E-2</v>
      </c>
      <c r="S43" s="124">
        <v>0.50487299999999991</v>
      </c>
      <c r="T43" s="124">
        <v>0.22438799999999998</v>
      </c>
      <c r="U43" s="124">
        <v>0.56096999999999997</v>
      </c>
      <c r="V43" s="124">
        <v>9.0378899000000002E-3</v>
      </c>
      <c r="W43" s="124">
        <v>1.202059665E-2</v>
      </c>
      <c r="X43" s="124">
        <v>2.0014616650000001E-2</v>
      </c>
      <c r="Y43" s="124">
        <v>6.1714224000000003E-3</v>
      </c>
      <c r="Z43" s="124">
        <v>8.9755199999999995</v>
      </c>
      <c r="AA43" s="124">
        <v>1.1750802100000001E-2</v>
      </c>
    </row>
    <row r="44" spans="1:27" x14ac:dyDescent="0.15">
      <c r="A44" s="109" t="s">
        <v>1</v>
      </c>
      <c r="B44" s="109">
        <v>62.3</v>
      </c>
      <c r="C44" s="109">
        <v>374603.3</v>
      </c>
      <c r="D44" s="116">
        <v>33.0349</v>
      </c>
      <c r="E44" s="116">
        <v>1962.7716999999998</v>
      </c>
      <c r="F44" s="116">
        <v>0.69186300000000001</v>
      </c>
      <c r="G44" s="116">
        <v>6.2330000000000005</v>
      </c>
      <c r="H44" s="116">
        <v>0.134896825</v>
      </c>
      <c r="I44" s="116">
        <v>233.11420000000001</v>
      </c>
      <c r="J44" s="124">
        <v>0.16205799999999998</v>
      </c>
      <c r="K44" s="124">
        <v>1.0298528529041666</v>
      </c>
      <c r="L44" s="124">
        <v>6.6770791999999999E-3</v>
      </c>
      <c r="M44" s="124">
        <v>5.5196456159999997E-2</v>
      </c>
      <c r="N44" s="124">
        <v>3.4904799999999993E-2</v>
      </c>
      <c r="O44" s="124">
        <v>7.4941703999999998E-2</v>
      </c>
      <c r="P44" s="124">
        <v>2.0217504899999999E-2</v>
      </c>
      <c r="Q44" s="124">
        <v>5.7343600000000002E-2</v>
      </c>
      <c r="R44" s="124">
        <v>6.4630755999999998E-2</v>
      </c>
      <c r="S44" s="124">
        <v>0.36151399999999995</v>
      </c>
      <c r="T44" s="124">
        <v>6.6069799999999998E-2</v>
      </c>
      <c r="U44" s="124">
        <v>3.8021299999999994E-2</v>
      </c>
      <c r="V44" s="124">
        <v>9.0378899000000002E-3</v>
      </c>
      <c r="W44" s="124">
        <v>1.6205799999999999E-2</v>
      </c>
      <c r="X44" s="124">
        <v>2.0014616650000001E-2</v>
      </c>
      <c r="Y44" s="124">
        <v>6.1714224000000003E-3</v>
      </c>
      <c r="Z44" s="124">
        <v>1.4959199999999999</v>
      </c>
      <c r="AA44" s="124">
        <v>1.1750802100000001E-2</v>
      </c>
    </row>
    <row r="45" spans="1:27" x14ac:dyDescent="0.15">
      <c r="A45" s="109" t="s">
        <v>1</v>
      </c>
      <c r="B45" s="109">
        <v>62.3</v>
      </c>
      <c r="C45" s="109">
        <v>372733.39999999997</v>
      </c>
      <c r="D45" s="116">
        <v>37.397999999999996</v>
      </c>
      <c r="E45" s="116">
        <v>2480.7339999999999</v>
      </c>
      <c r="F45" s="116">
        <v>35.528099999999995</v>
      </c>
      <c r="G45" s="116">
        <v>498.64</v>
      </c>
      <c r="H45" s="116">
        <v>0.37397999999999998</v>
      </c>
      <c r="I45" s="116">
        <v>251.18990000000002</v>
      </c>
      <c r="J45" s="124">
        <v>5.36038E-2</v>
      </c>
      <c r="K45" s="124">
        <v>1.7640735289166667</v>
      </c>
      <c r="L45" s="124">
        <v>0.19904093886363636</v>
      </c>
      <c r="M45" s="124">
        <v>2.8921120000000002E-2</v>
      </c>
      <c r="N45" s="124">
        <v>2.2438800000000002E-2</v>
      </c>
      <c r="O45" s="124">
        <v>0.62329999999999997</v>
      </c>
      <c r="P45" s="124">
        <v>0.29918399999999995</v>
      </c>
      <c r="Q45" s="124">
        <v>5.2767245300000001E-2</v>
      </c>
      <c r="R45" s="124">
        <v>0.74795999999999996</v>
      </c>
      <c r="S45" s="124">
        <v>0.69809599999999994</v>
      </c>
      <c r="T45" s="124">
        <v>0.12465999999999999</v>
      </c>
      <c r="U45" s="124">
        <v>0.10596099999999999</v>
      </c>
      <c r="V45" s="124">
        <v>9.0378899000000002E-3</v>
      </c>
      <c r="W45" s="124">
        <v>1.202059665E-2</v>
      </c>
      <c r="X45" s="124">
        <v>0.29295100000000002</v>
      </c>
      <c r="Y45" s="124">
        <v>5.9213499999999995E-2</v>
      </c>
      <c r="Z45" s="124">
        <v>21.1922</v>
      </c>
      <c r="AA45" s="124">
        <v>1.1750802100000001E-2</v>
      </c>
    </row>
    <row r="46" spans="1:27" x14ac:dyDescent="0.15">
      <c r="A46" s="109" t="s">
        <v>1</v>
      </c>
      <c r="B46" s="109">
        <v>62.3</v>
      </c>
      <c r="C46" s="109">
        <v>380213</v>
      </c>
      <c r="D46" s="116">
        <v>14.02425</v>
      </c>
      <c r="E46" s="116">
        <v>1371.26</v>
      </c>
      <c r="F46" s="116">
        <v>1.240367</v>
      </c>
      <c r="G46" s="116">
        <v>43.630999999999993</v>
      </c>
      <c r="H46" s="116">
        <v>0.62329999999999997</v>
      </c>
      <c r="I46" s="116">
        <v>160.81139999999999</v>
      </c>
      <c r="J46" s="124">
        <v>4.9862130099999999E-2</v>
      </c>
      <c r="K46" s="124">
        <v>2.0319027999999999E-2</v>
      </c>
      <c r="L46" s="124">
        <v>6.6770791999999999E-3</v>
      </c>
      <c r="M46" s="124">
        <v>2.6166756999999999E-2</v>
      </c>
      <c r="N46" s="124">
        <v>3.9267900000000001E-2</v>
      </c>
      <c r="O46" s="124">
        <v>7.4941703999999998E-2</v>
      </c>
      <c r="P46" s="124">
        <v>2.0217504899999999E-2</v>
      </c>
      <c r="Q46" s="124">
        <v>0.62329999999999997</v>
      </c>
      <c r="R46" s="124">
        <v>6.4630755999999998E-2</v>
      </c>
      <c r="S46" s="124">
        <v>0.29295100000000002</v>
      </c>
      <c r="T46" s="124">
        <v>2.70895944E-2</v>
      </c>
      <c r="U46" s="124">
        <v>4.9863999999999999E-2</v>
      </c>
      <c r="V46" s="124">
        <v>9.0378899000000002E-3</v>
      </c>
      <c r="W46" s="124">
        <v>1.202059665E-2</v>
      </c>
      <c r="X46" s="124">
        <v>2.0014616650000001E-2</v>
      </c>
      <c r="Y46" s="124">
        <v>6.1714224000000003E-3</v>
      </c>
      <c r="Z46" s="124">
        <v>7.3549399999999991</v>
      </c>
      <c r="AA46" s="124">
        <v>1.1750802100000001E-2</v>
      </c>
    </row>
    <row r="47" spans="1:27" s="147" customFormat="1" x14ac:dyDescent="0.15">
      <c r="A47" s="147" t="s">
        <v>144</v>
      </c>
      <c r="B47" s="147">
        <v>62.3</v>
      </c>
      <c r="C47" s="147">
        <v>377719.8</v>
      </c>
      <c r="D47" s="148">
        <v>33.782859999999999</v>
      </c>
      <c r="E47" s="148">
        <v>2480.7339999999999</v>
      </c>
      <c r="F47" s="148">
        <v>18.698999999999998</v>
      </c>
      <c r="G47" s="148">
        <v>43.630999999999993</v>
      </c>
      <c r="H47" s="148">
        <v>0.37397999999999998</v>
      </c>
      <c r="I47" s="148">
        <v>235.60739999999998</v>
      </c>
      <c r="J47" s="148">
        <v>5.36038E-2</v>
      </c>
      <c r="K47" s="148">
        <v>1.7640735289166667</v>
      </c>
      <c r="L47" s="148">
        <v>6.6770791999999999E-3</v>
      </c>
      <c r="M47" s="148">
        <v>2.6166756999999999E-2</v>
      </c>
      <c r="N47" s="148">
        <v>3.7397999999999994E-2</v>
      </c>
      <c r="O47" s="148">
        <v>7.4941703999999998E-2</v>
      </c>
      <c r="P47" s="148">
        <v>2.0217504899999999E-2</v>
      </c>
      <c r="Q47" s="148">
        <v>0.1552017</v>
      </c>
      <c r="R47" s="148">
        <v>6.4630755999999998E-2</v>
      </c>
      <c r="S47" s="148">
        <v>0.36151399999999995</v>
      </c>
      <c r="T47" s="148">
        <v>6.6069799999999998E-2</v>
      </c>
      <c r="U47" s="148">
        <v>4.9863999999999999E-2</v>
      </c>
      <c r="V47" s="148">
        <v>9.0378899000000002E-3</v>
      </c>
      <c r="W47" s="148">
        <v>1.202059665E-2</v>
      </c>
      <c r="X47" s="148">
        <v>2.0014616650000001E-2</v>
      </c>
      <c r="Y47" s="148">
        <v>6.1714224000000003E-3</v>
      </c>
      <c r="Z47" s="148">
        <v>7.3549399999999991</v>
      </c>
      <c r="AA47" s="148">
        <v>1.1750802100000001E-2</v>
      </c>
    </row>
    <row r="48" spans="1:27" x14ac:dyDescent="0.15">
      <c r="A48" s="109" t="s">
        <v>2</v>
      </c>
      <c r="B48" s="109">
        <v>62.3</v>
      </c>
      <c r="C48" s="109">
        <v>378966.39999999997</v>
      </c>
      <c r="D48" s="116">
        <v>16.704440000000002</v>
      </c>
      <c r="E48" s="116">
        <v>1950.9290000000001</v>
      </c>
      <c r="F48" s="116">
        <v>1.0222120000000001</v>
      </c>
      <c r="G48" s="116">
        <v>0.68562999999999996</v>
      </c>
      <c r="H48" s="116">
        <v>0.134896825</v>
      </c>
      <c r="I48" s="116">
        <v>217.5317</v>
      </c>
      <c r="J48" s="124">
        <v>8.102899999999999E-2</v>
      </c>
      <c r="K48" s="124">
        <v>0.51877596620833322</v>
      </c>
      <c r="L48" s="124">
        <v>6.6770791999999999E-3</v>
      </c>
      <c r="M48" s="124">
        <v>9.3494999999999995E-2</v>
      </c>
      <c r="N48" s="124">
        <v>4.1137799999999995E-2</v>
      </c>
      <c r="O48" s="124">
        <v>7.4941703999999998E-2</v>
      </c>
      <c r="P48" s="124">
        <v>8.0584711759999997E-2</v>
      </c>
      <c r="Q48" s="124">
        <v>0.12341339999999999</v>
      </c>
      <c r="R48" s="124">
        <v>6.4630755999999998E-2</v>
      </c>
      <c r="S48" s="124">
        <v>0.23062099999999999</v>
      </c>
      <c r="T48" s="124">
        <v>2.70895944E-2</v>
      </c>
      <c r="U48" s="124">
        <v>4.2384400000000003E-2</v>
      </c>
      <c r="V48" s="124">
        <v>9.0378899000000002E-3</v>
      </c>
      <c r="W48" s="124">
        <v>1.202059665E-2</v>
      </c>
      <c r="X48" s="124">
        <v>3.7397999999999994E-2</v>
      </c>
      <c r="Y48" s="124">
        <v>6.1714224000000003E-3</v>
      </c>
      <c r="Z48" s="124">
        <v>2.2937439999999998</v>
      </c>
      <c r="AA48" s="124">
        <v>1.1750802100000001E-2</v>
      </c>
    </row>
    <row r="49" spans="1:27" x14ac:dyDescent="0.15">
      <c r="A49" s="109" t="s">
        <v>2</v>
      </c>
      <c r="B49" s="109">
        <v>62.3</v>
      </c>
      <c r="C49" s="109">
        <v>382082.89999999997</v>
      </c>
      <c r="D49" s="116">
        <v>22.18948</v>
      </c>
      <c r="E49" s="116">
        <v>1666.0808999999999</v>
      </c>
      <c r="F49" s="116">
        <v>1.072076</v>
      </c>
      <c r="G49" s="116">
        <v>143.35899999999998</v>
      </c>
      <c r="H49" s="116">
        <v>0.19945599999999999</v>
      </c>
      <c r="I49" s="116">
        <v>236.85399999999998</v>
      </c>
      <c r="J49" s="124">
        <v>5.1110599999999999E-2</v>
      </c>
      <c r="K49" s="124">
        <v>1.6164842177874998</v>
      </c>
      <c r="L49" s="124">
        <v>2.7982090218181814E-2</v>
      </c>
      <c r="M49" s="124">
        <v>2.6166756999999999E-2</v>
      </c>
      <c r="N49" s="124">
        <v>2.8671800000000001E-2</v>
      </c>
      <c r="O49" s="124">
        <v>7.4941703999999998E-2</v>
      </c>
      <c r="P49" s="124">
        <v>2.0217504899999999E-2</v>
      </c>
      <c r="Q49" s="124">
        <v>5.2767245300000001E-2</v>
      </c>
      <c r="R49" s="124">
        <v>6.4630755999999998E-2</v>
      </c>
      <c r="S49" s="124">
        <v>0.16507398100000001</v>
      </c>
      <c r="T49" s="124">
        <v>2.70895944E-2</v>
      </c>
      <c r="U49" s="124">
        <v>3.9891200000000002E-2</v>
      </c>
      <c r="V49" s="124">
        <v>1.5582499999999999E-2</v>
      </c>
      <c r="W49" s="124">
        <v>1.202059665E-2</v>
      </c>
      <c r="X49" s="124">
        <v>2.0014616650000001E-2</v>
      </c>
      <c r="Y49" s="124">
        <v>6.1714224000000003E-3</v>
      </c>
      <c r="Z49" s="124">
        <v>0.57343599999999995</v>
      </c>
      <c r="AA49" s="124">
        <v>1.68291E-2</v>
      </c>
    </row>
    <row r="50" spans="1:27" x14ac:dyDescent="0.15">
      <c r="A50" s="109" t="s">
        <v>2</v>
      </c>
      <c r="B50" s="109">
        <v>62.3</v>
      </c>
      <c r="C50" s="109">
        <v>382706.2</v>
      </c>
      <c r="D50" s="116">
        <v>15.682227999999999</v>
      </c>
      <c r="E50" s="116">
        <v>1358.7940000000001</v>
      </c>
      <c r="F50" s="116">
        <v>0.64823199999999992</v>
      </c>
      <c r="G50" s="116">
        <v>0.18921225150000001</v>
      </c>
      <c r="H50" s="116">
        <v>0.134896825</v>
      </c>
      <c r="I50" s="116">
        <v>230.62100000000001</v>
      </c>
      <c r="J50" s="124">
        <v>0.14335899999999999</v>
      </c>
      <c r="K50" s="124">
        <v>1.5175116314166668</v>
      </c>
      <c r="L50" s="124">
        <v>6.6770791999999999E-3</v>
      </c>
      <c r="M50" s="124">
        <v>2.6166756999999999E-2</v>
      </c>
      <c r="N50" s="124">
        <v>2.68019E-2</v>
      </c>
      <c r="O50" s="124">
        <v>7.4941703999999998E-2</v>
      </c>
      <c r="P50" s="124">
        <v>2.0217504899999999E-2</v>
      </c>
      <c r="Q50" s="124">
        <v>6.0460100000000003E-2</v>
      </c>
      <c r="R50" s="124">
        <v>6.4630755999999998E-2</v>
      </c>
      <c r="S50" s="124">
        <v>0.16507398100000001</v>
      </c>
      <c r="T50" s="124">
        <v>4.2384400000000003E-2</v>
      </c>
      <c r="U50" s="124">
        <v>0.11219399999999999</v>
      </c>
      <c r="V50" s="124">
        <v>9.0378899000000002E-3</v>
      </c>
      <c r="W50" s="124">
        <v>1.202059665E-2</v>
      </c>
      <c r="X50" s="124">
        <v>2.3062099999999999E-2</v>
      </c>
      <c r="Y50" s="124">
        <v>6.1714224000000003E-3</v>
      </c>
      <c r="Z50" s="124">
        <v>0.98481400000000008</v>
      </c>
      <c r="AA50" s="124">
        <v>5.0487299999999999E-2</v>
      </c>
    </row>
    <row r="51" spans="1:27" x14ac:dyDescent="0.15">
      <c r="A51" s="109" t="s">
        <v>2</v>
      </c>
      <c r="B51" s="109">
        <v>62.3</v>
      </c>
      <c r="C51" s="109">
        <v>381459.6</v>
      </c>
      <c r="D51" s="116">
        <v>16.835332999999999</v>
      </c>
      <c r="E51" s="116">
        <v>1932.23</v>
      </c>
      <c r="F51" s="116">
        <v>1.0409109999999999</v>
      </c>
      <c r="G51" s="116">
        <v>0.18921225150000001</v>
      </c>
      <c r="H51" s="116">
        <v>0.134896825</v>
      </c>
      <c r="I51" s="116">
        <v>232.49089999999998</v>
      </c>
      <c r="J51" s="124">
        <v>2.6801899999999996</v>
      </c>
      <c r="K51" s="124">
        <v>0.5562199345833333</v>
      </c>
      <c r="L51" s="124">
        <v>6.6770791999999999E-3</v>
      </c>
      <c r="M51" s="124">
        <v>0.168291</v>
      </c>
      <c r="N51" s="124">
        <v>6.0460100000000003E-2</v>
      </c>
      <c r="O51" s="124">
        <v>7.4941703999999998E-2</v>
      </c>
      <c r="P51" s="124">
        <v>2.0217504899999999E-2</v>
      </c>
      <c r="Q51" s="124">
        <v>5.2767245300000001E-2</v>
      </c>
      <c r="R51" s="124">
        <v>6.4630755999999998E-2</v>
      </c>
      <c r="S51" s="124">
        <v>0.16507398100000001</v>
      </c>
      <c r="T51" s="124">
        <v>2.70895944E-2</v>
      </c>
      <c r="U51" s="124">
        <v>5.7343600000000002E-2</v>
      </c>
      <c r="V51" s="124">
        <v>9.0378899000000002E-3</v>
      </c>
      <c r="W51" s="124">
        <v>1.202059665E-2</v>
      </c>
      <c r="X51" s="124">
        <v>2.0014616650000001E-2</v>
      </c>
      <c r="Y51" s="124">
        <v>7.4795999999999987E-2</v>
      </c>
      <c r="Z51" s="124">
        <v>1.8698999999999999</v>
      </c>
      <c r="AA51" s="124">
        <v>4.9863999999999999E-2</v>
      </c>
    </row>
    <row r="52" spans="1:27" x14ac:dyDescent="0.15">
      <c r="A52" s="109" t="s">
        <v>2</v>
      </c>
      <c r="B52" s="109">
        <v>62.3</v>
      </c>
      <c r="C52" s="109">
        <v>381459.6</v>
      </c>
      <c r="D52" s="116">
        <v>12.877378</v>
      </c>
      <c r="E52" s="116">
        <v>1508.386</v>
      </c>
      <c r="F52" s="116">
        <v>1.2465999999999999</v>
      </c>
      <c r="G52" s="116">
        <v>6.8563000000000001</v>
      </c>
      <c r="H52" s="116">
        <v>0.134896825</v>
      </c>
      <c r="I52" s="116">
        <v>197.58609999999999</v>
      </c>
      <c r="J52" s="124">
        <v>0.18075699999999997</v>
      </c>
      <c r="K52" s="124">
        <v>0.19574788441666666</v>
      </c>
      <c r="L52" s="124">
        <v>6.6770791999999999E-3</v>
      </c>
      <c r="M52" s="124">
        <v>2.6166756999999999E-2</v>
      </c>
      <c r="N52" s="124">
        <v>4.4877600000000004E-2</v>
      </c>
      <c r="O52" s="124">
        <v>7.4941703999999998E-2</v>
      </c>
      <c r="P52" s="124">
        <v>2.0217504899999999E-2</v>
      </c>
      <c r="Q52" s="124">
        <v>2.1815500000000001</v>
      </c>
      <c r="R52" s="124">
        <v>6.4630755999999998E-2</v>
      </c>
      <c r="S52" s="124">
        <v>0.16507398100000001</v>
      </c>
      <c r="T52" s="124">
        <v>8.7261999999999992E-2</v>
      </c>
      <c r="U52" s="124">
        <v>2.3062099999999999E-2</v>
      </c>
      <c r="V52" s="124">
        <v>9.0378899000000002E-3</v>
      </c>
      <c r="W52" s="124">
        <v>1.202059665E-2</v>
      </c>
      <c r="X52" s="124">
        <v>2.0014616650000001E-2</v>
      </c>
      <c r="Y52" s="124">
        <v>6.1714224000000003E-3</v>
      </c>
      <c r="Z52" s="124">
        <v>4.8617400000000002</v>
      </c>
      <c r="AA52" s="124">
        <v>1.1750802100000001E-2</v>
      </c>
    </row>
    <row r="53" spans="1:27" x14ac:dyDescent="0.15">
      <c r="A53" s="109" t="s">
        <v>2</v>
      </c>
      <c r="B53" s="109">
        <v>62.3</v>
      </c>
      <c r="C53" s="109">
        <v>397042.1</v>
      </c>
      <c r="D53" s="116">
        <v>19.072979999999998</v>
      </c>
      <c r="E53" s="116">
        <v>1739.0069999999998</v>
      </c>
      <c r="F53" s="116">
        <v>1.0035129999999999</v>
      </c>
      <c r="G53" s="116">
        <v>1.1219399999999999</v>
      </c>
      <c r="H53" s="116">
        <v>0.134896825</v>
      </c>
      <c r="I53" s="116">
        <v>238.10059999999999</v>
      </c>
      <c r="J53" s="124">
        <v>4.9862130099999999E-2</v>
      </c>
      <c r="K53" s="124">
        <v>1.279722941125</v>
      </c>
      <c r="L53" s="124">
        <v>6.6770791999999999E-3</v>
      </c>
      <c r="M53" s="124">
        <v>2.6166756999999999E-2</v>
      </c>
      <c r="N53" s="124">
        <v>3.3658199999999999E-2</v>
      </c>
      <c r="O53" s="124">
        <v>8.7261999999999992E-2</v>
      </c>
      <c r="P53" s="124">
        <v>2.0217504899999999E-2</v>
      </c>
      <c r="Q53" s="124">
        <v>7.4795999999999987E-2</v>
      </c>
      <c r="R53" s="124">
        <v>6.4630755999999998E-2</v>
      </c>
      <c r="S53" s="124">
        <v>0.16507398100000001</v>
      </c>
      <c r="T53" s="124">
        <v>2.70895944E-2</v>
      </c>
      <c r="U53" s="124">
        <v>2.3685400000000002E-2</v>
      </c>
      <c r="V53" s="124">
        <v>9.0378899000000002E-3</v>
      </c>
      <c r="W53" s="124">
        <v>1.202059665E-2</v>
      </c>
      <c r="X53" s="124">
        <v>2.0014616650000001E-2</v>
      </c>
      <c r="Y53" s="124">
        <v>6.1714224000000003E-3</v>
      </c>
      <c r="Z53" s="124">
        <v>1.1281730000000001</v>
      </c>
      <c r="AA53" s="124">
        <v>3.61514E-2</v>
      </c>
    </row>
    <row r="54" spans="1:27" x14ac:dyDescent="0.15">
      <c r="A54" s="109" t="s">
        <v>2</v>
      </c>
      <c r="B54" s="109">
        <v>62.3</v>
      </c>
      <c r="C54" s="109">
        <v>394548.89999999997</v>
      </c>
      <c r="D54" s="116">
        <v>17.820146999999999</v>
      </c>
      <c r="E54" s="116">
        <v>1786.3778</v>
      </c>
      <c r="F54" s="116">
        <v>8.1029</v>
      </c>
      <c r="G54" s="116">
        <v>168.291</v>
      </c>
      <c r="H54" s="116">
        <v>0.134896825</v>
      </c>
      <c r="I54" s="116">
        <v>229.99769999999998</v>
      </c>
      <c r="J54" s="124">
        <v>4.9862130099999999E-2</v>
      </c>
      <c r="K54" s="124">
        <v>0.63760748790833333</v>
      </c>
      <c r="L54" s="124">
        <v>8.7124199702727258E-3</v>
      </c>
      <c r="M54" s="124">
        <v>2.6166756999999999E-2</v>
      </c>
      <c r="N54" s="124">
        <v>0.14335899999999999</v>
      </c>
      <c r="O54" s="124">
        <v>7.4941703999999998E-2</v>
      </c>
      <c r="P54" s="124">
        <v>2.0217504899999999E-2</v>
      </c>
      <c r="Q54" s="124">
        <v>6.7939700000000006E-2</v>
      </c>
      <c r="R54" s="124">
        <v>6.4630755999999998E-2</v>
      </c>
      <c r="S54" s="124">
        <v>0.38021300000000002</v>
      </c>
      <c r="T54" s="124">
        <v>2.70895944E-2</v>
      </c>
      <c r="U54" s="124">
        <v>9.4118300000000002E-2</v>
      </c>
      <c r="V54" s="124">
        <v>9.0378899000000002E-3</v>
      </c>
      <c r="W54" s="124">
        <v>1.202059665E-2</v>
      </c>
      <c r="X54" s="124">
        <v>2.3062099999999999E-2</v>
      </c>
      <c r="Y54" s="124">
        <v>6.1714224000000003E-3</v>
      </c>
      <c r="Z54" s="124">
        <v>2.4308700000000001</v>
      </c>
      <c r="AA54" s="124">
        <v>1.1750802100000001E-2</v>
      </c>
    </row>
    <row r="55" spans="1:27" x14ac:dyDescent="0.15">
      <c r="A55" s="109" t="s">
        <v>2</v>
      </c>
      <c r="B55" s="109">
        <v>62.3</v>
      </c>
      <c r="C55" s="109">
        <v>383952.8</v>
      </c>
      <c r="D55" s="116">
        <v>14.229939</v>
      </c>
      <c r="E55" s="116">
        <v>1204.2156</v>
      </c>
      <c r="F55" s="116">
        <v>0.96611499999999995</v>
      </c>
      <c r="G55" s="116">
        <v>0.23685399999999998</v>
      </c>
      <c r="H55" s="116">
        <v>0.134896825</v>
      </c>
      <c r="I55" s="116">
        <v>180.75699999999998</v>
      </c>
      <c r="J55" s="124">
        <v>0.49863999999999997</v>
      </c>
      <c r="K55" s="124">
        <v>0.24012663664999997</v>
      </c>
      <c r="L55" s="124">
        <v>6.6770791999999999E-3</v>
      </c>
      <c r="M55" s="124">
        <v>2.6166756999999999E-2</v>
      </c>
      <c r="N55" s="124">
        <v>5.0487299999999999E-2</v>
      </c>
      <c r="O55" s="124">
        <v>7.4941703999999998E-2</v>
      </c>
      <c r="P55" s="124">
        <v>0.15582499999999999</v>
      </c>
      <c r="Q55" s="124">
        <v>5.2767245300000001E-2</v>
      </c>
      <c r="R55" s="124">
        <v>6.4630755999999998E-2</v>
      </c>
      <c r="S55" s="124">
        <v>0.38644599999999996</v>
      </c>
      <c r="T55" s="124">
        <v>5.1733899999999999E-2</v>
      </c>
      <c r="U55" s="124">
        <v>6.1083399999999996E-2</v>
      </c>
      <c r="V55" s="124">
        <v>9.0378899000000002E-3</v>
      </c>
      <c r="W55" s="124">
        <v>1.202059665E-2</v>
      </c>
      <c r="X55" s="124">
        <v>2.0014616650000001E-2</v>
      </c>
      <c r="Y55" s="124">
        <v>6.1714224000000003E-3</v>
      </c>
      <c r="Z55" s="124">
        <v>3.30349</v>
      </c>
      <c r="AA55" s="124">
        <v>1.5582499999999999E-2</v>
      </c>
    </row>
    <row r="56" spans="1:27" s="147" customFormat="1" x14ac:dyDescent="0.15">
      <c r="A56" s="147" t="s">
        <v>145</v>
      </c>
      <c r="B56" s="147">
        <v>62.3</v>
      </c>
      <c r="C56" s="147">
        <v>382394.55</v>
      </c>
      <c r="D56" s="148">
        <v>16.769886499999998</v>
      </c>
      <c r="E56" s="148">
        <v>1702.5439499999998</v>
      </c>
      <c r="F56" s="148">
        <v>1.0315615</v>
      </c>
      <c r="G56" s="148">
        <v>0.90378499999999995</v>
      </c>
      <c r="H56" s="148">
        <v>0.134896825</v>
      </c>
      <c r="I56" s="148">
        <v>230.30934999999999</v>
      </c>
      <c r="J56" s="148">
        <v>0.11219399999999999</v>
      </c>
      <c r="K56" s="148">
        <v>0.59691371124583337</v>
      </c>
      <c r="L56" s="148">
        <v>6.6770791999999999E-3</v>
      </c>
      <c r="M56" s="148">
        <v>2.6166756999999999E-2</v>
      </c>
      <c r="N56" s="148">
        <v>4.3007699999999996E-2</v>
      </c>
      <c r="O56" s="148">
        <v>7.4941703999999998E-2</v>
      </c>
      <c r="P56" s="148">
        <v>2.0217504899999999E-2</v>
      </c>
      <c r="Q56" s="148">
        <v>6.4199900000000004E-2</v>
      </c>
      <c r="R56" s="148">
        <v>6.4630755999999998E-2</v>
      </c>
      <c r="S56" s="148">
        <v>0.16507398100000001</v>
      </c>
      <c r="T56" s="148">
        <v>2.70895944E-2</v>
      </c>
      <c r="U56" s="148">
        <v>4.9864000000000006E-2</v>
      </c>
      <c r="V56" s="148">
        <v>9.0378899000000002E-3</v>
      </c>
      <c r="W56" s="148">
        <v>1.202059665E-2</v>
      </c>
      <c r="X56" s="148">
        <v>2.0014616650000001E-2</v>
      </c>
      <c r="Y56" s="148">
        <v>6.1714224000000003E-3</v>
      </c>
      <c r="Z56" s="148">
        <v>2.0818219999999998</v>
      </c>
      <c r="AA56" s="148">
        <v>1.6205799999999999E-2</v>
      </c>
    </row>
    <row r="57" spans="1:27" x14ac:dyDescent="0.15">
      <c r="A57" s="109" t="s">
        <v>8</v>
      </c>
      <c r="B57" s="109">
        <v>62.3</v>
      </c>
      <c r="C57" s="109">
        <v>390185.8</v>
      </c>
      <c r="D57" s="116">
        <v>4.79941</v>
      </c>
      <c r="E57" s="116">
        <v>367.74700000000001</v>
      </c>
      <c r="F57" s="116">
        <v>6.8563000000000001</v>
      </c>
      <c r="G57" s="116">
        <v>3.2411599999999998</v>
      </c>
      <c r="H57" s="116">
        <v>0.69186300000000001</v>
      </c>
      <c r="I57" s="116">
        <v>64.947860000000006</v>
      </c>
      <c r="J57" s="124">
        <v>4.9862130099999999E-2</v>
      </c>
      <c r="K57" s="124">
        <v>2.0319027999999999E-2</v>
      </c>
      <c r="L57" s="124">
        <v>6.098259539090909E-2</v>
      </c>
      <c r="M57" s="124">
        <v>0.31015408</v>
      </c>
      <c r="N57" s="124">
        <v>0.83522200000000002</v>
      </c>
      <c r="O57" s="124">
        <v>5.6096999999999992</v>
      </c>
      <c r="P57" s="124">
        <v>2.0217504899999999E-2</v>
      </c>
      <c r="Q57" s="124">
        <v>0.28671799999999997</v>
      </c>
      <c r="R57" s="124">
        <v>6.4630755999999998E-2</v>
      </c>
      <c r="S57" s="124">
        <v>0.61083399999999999</v>
      </c>
      <c r="T57" s="124">
        <v>2.70895944E-2</v>
      </c>
      <c r="U57" s="124">
        <v>1.57724336E-2</v>
      </c>
      <c r="V57" s="124">
        <v>9.3494999999999995E-2</v>
      </c>
      <c r="W57" s="124">
        <v>1.202059665E-2</v>
      </c>
      <c r="X57" s="124">
        <v>4.9863999999999999E-2</v>
      </c>
      <c r="Y57" s="124">
        <v>8.7261999999999982E-3</v>
      </c>
      <c r="Z57" s="124">
        <v>17.016090000000002</v>
      </c>
      <c r="AA57" s="124">
        <v>1.1750802100000001E-2</v>
      </c>
    </row>
    <row r="58" spans="1:27" x14ac:dyDescent="0.15">
      <c r="A58" s="109" t="s">
        <v>8</v>
      </c>
      <c r="B58" s="109">
        <v>62.3</v>
      </c>
      <c r="C58" s="109">
        <v>371486.8</v>
      </c>
      <c r="D58" s="116">
        <v>2.3436080000000001</v>
      </c>
      <c r="E58" s="116">
        <v>273.00540000000001</v>
      </c>
      <c r="F58" s="116">
        <v>199.45600000000002</v>
      </c>
      <c r="G58" s="116">
        <v>0.99727999999999994</v>
      </c>
      <c r="H58" s="116">
        <v>0.42384399999999994</v>
      </c>
      <c r="I58" s="116">
        <v>72.926099999999991</v>
      </c>
      <c r="J58" s="124">
        <v>4.9862130099999999E-2</v>
      </c>
      <c r="K58" s="124">
        <v>2.0319027999999999E-2</v>
      </c>
      <c r="L58" s="124">
        <v>0.14058687324999999</v>
      </c>
      <c r="M58" s="124">
        <v>1.3089300000000001</v>
      </c>
      <c r="N58" s="124">
        <v>0.84145499999999995</v>
      </c>
      <c r="O58" s="124">
        <v>7.4941703999999998E-2</v>
      </c>
      <c r="P58" s="124">
        <v>2.0217504899999999E-2</v>
      </c>
      <c r="Q58" s="124">
        <v>0.18698999999999999</v>
      </c>
      <c r="R58" s="124">
        <v>6.4630755999999998E-2</v>
      </c>
      <c r="S58" s="124">
        <v>1.6205799999999999</v>
      </c>
      <c r="T58" s="124">
        <v>6.8562999999999999E-2</v>
      </c>
      <c r="U58" s="124">
        <v>1.57724336E-2</v>
      </c>
      <c r="V58" s="124">
        <v>9.0378899000000002E-3</v>
      </c>
      <c r="W58" s="124">
        <v>1.202059665E-2</v>
      </c>
      <c r="X58" s="124">
        <v>2.0014616650000001E-2</v>
      </c>
      <c r="Y58" s="124">
        <v>6.1714224000000003E-3</v>
      </c>
      <c r="Z58" s="124">
        <v>10.28445</v>
      </c>
      <c r="AA58" s="124">
        <v>9.3494999999999995E-2</v>
      </c>
    </row>
    <row r="59" spans="1:27" x14ac:dyDescent="0.15">
      <c r="A59" s="109" t="s">
        <v>8</v>
      </c>
      <c r="B59" s="109">
        <v>62.3</v>
      </c>
      <c r="C59" s="109">
        <v>362760.6</v>
      </c>
      <c r="D59" s="116">
        <v>3.6213729999999997</v>
      </c>
      <c r="E59" s="116">
        <v>444.41289999999998</v>
      </c>
      <c r="F59" s="116">
        <v>0.55473700000000004</v>
      </c>
      <c r="G59" s="116">
        <v>8.1029</v>
      </c>
      <c r="H59" s="116">
        <v>1.1219399999999999</v>
      </c>
      <c r="I59" s="116">
        <v>74.172699999999992</v>
      </c>
      <c r="J59" s="124">
        <v>7.4795999999999987E-2</v>
      </c>
      <c r="K59" s="124">
        <v>2.1183496914041666</v>
      </c>
      <c r="L59" s="124">
        <v>0.32344396927272723</v>
      </c>
      <c r="M59" s="124">
        <v>0.68458285600000002</v>
      </c>
      <c r="N59" s="124">
        <v>0.41137799999999997</v>
      </c>
      <c r="O59" s="124">
        <v>7.4941703999999998E-2</v>
      </c>
      <c r="P59" s="124">
        <v>2.0217504899999999E-2</v>
      </c>
      <c r="Q59" s="124">
        <v>0.13089299999999998</v>
      </c>
      <c r="R59" s="124">
        <v>0.24931999999999999</v>
      </c>
      <c r="S59" s="124">
        <v>0.62953300000000001</v>
      </c>
      <c r="T59" s="124">
        <v>3.9267900000000001E-2</v>
      </c>
      <c r="U59" s="124">
        <v>1.57724336E-2</v>
      </c>
      <c r="V59" s="124">
        <v>0.1128173</v>
      </c>
      <c r="W59" s="124">
        <v>1.202059665E-2</v>
      </c>
      <c r="X59" s="124">
        <v>0.14959199999999997</v>
      </c>
      <c r="Y59" s="124">
        <v>6.1714224000000003E-3</v>
      </c>
      <c r="Z59" s="124">
        <v>4.05145</v>
      </c>
      <c r="AA59" s="124">
        <v>1.6829099999999999</v>
      </c>
    </row>
    <row r="60" spans="1:27" x14ac:dyDescent="0.15">
      <c r="A60" s="109" t="s">
        <v>8</v>
      </c>
      <c r="B60" s="109">
        <v>62.3</v>
      </c>
      <c r="C60" s="109">
        <v>409508.1</v>
      </c>
      <c r="D60" s="116">
        <v>3.5715089999999998</v>
      </c>
      <c r="E60" s="116">
        <v>436.31</v>
      </c>
      <c r="F60" s="116">
        <v>0.84768799999999989</v>
      </c>
      <c r="G60" s="116">
        <v>0.57966899999999999</v>
      </c>
      <c r="H60" s="116">
        <v>3.80213</v>
      </c>
      <c r="I60" s="116">
        <v>97.234800000000007</v>
      </c>
      <c r="J60" s="124">
        <v>5.6096999999999994E-2</v>
      </c>
      <c r="K60" s="124">
        <v>0.12380555958333332</v>
      </c>
      <c r="L60" s="124">
        <v>1.86989353170425</v>
      </c>
      <c r="M60" s="124">
        <v>1.07146865648</v>
      </c>
      <c r="N60" s="124">
        <v>1.527085</v>
      </c>
      <c r="O60" s="124">
        <v>7.4941703999999998E-2</v>
      </c>
      <c r="P60" s="124">
        <v>2.0217504899999999E-2</v>
      </c>
      <c r="Q60" s="124">
        <v>0.13089299999999998</v>
      </c>
      <c r="R60" s="124">
        <v>6.4630755999999998E-2</v>
      </c>
      <c r="S60" s="124">
        <v>2.5555300000000001</v>
      </c>
      <c r="T60" s="124">
        <v>2.70895944E-2</v>
      </c>
      <c r="U60" s="124">
        <v>6.2329999999999997E-2</v>
      </c>
      <c r="V60" s="124">
        <v>0.16205799999999998</v>
      </c>
      <c r="W60" s="124">
        <v>8.102899999999999E-2</v>
      </c>
      <c r="X60" s="124">
        <v>2.0014616650000001E-2</v>
      </c>
      <c r="Y60" s="124">
        <v>6.1714224000000003E-3</v>
      </c>
      <c r="Z60" s="124">
        <v>23.685400000000001</v>
      </c>
      <c r="AA60" s="124">
        <v>6.2329999999999997E-2</v>
      </c>
    </row>
    <row r="61" spans="1:27" x14ac:dyDescent="0.15">
      <c r="A61" s="109" t="s">
        <v>8</v>
      </c>
      <c r="B61" s="109">
        <v>62.3</v>
      </c>
      <c r="C61" s="109">
        <v>396960.5</v>
      </c>
      <c r="D61" s="116">
        <v>3.2723249999999999</v>
      </c>
      <c r="E61" s="116">
        <v>295.44420000000002</v>
      </c>
      <c r="F61" s="116">
        <v>2.3685399999999999</v>
      </c>
      <c r="G61" s="116">
        <v>0.62953300000000001</v>
      </c>
      <c r="H61" s="116">
        <v>0.74795999999999996</v>
      </c>
      <c r="I61" s="116">
        <v>106.5843</v>
      </c>
      <c r="J61" s="124">
        <v>4.9862130099999999E-2</v>
      </c>
      <c r="K61" s="124">
        <v>2.0319027999999999E-2</v>
      </c>
      <c r="L61" s="124">
        <v>6.6770791999999999E-3</v>
      </c>
      <c r="M61" s="124">
        <v>2.8040122847999998</v>
      </c>
      <c r="N61" s="124">
        <v>1.0907750000000001</v>
      </c>
      <c r="O61" s="124">
        <v>7.4941703999999998E-2</v>
      </c>
      <c r="P61" s="124">
        <v>2.0217504899999999E-2</v>
      </c>
      <c r="Q61" s="124">
        <v>5.2767245300000001E-2</v>
      </c>
      <c r="R61" s="124">
        <v>6.4630755999999998E-2</v>
      </c>
      <c r="S61" s="124">
        <v>4.7370799999999997</v>
      </c>
      <c r="T61" s="124">
        <v>2.70895944E-2</v>
      </c>
      <c r="U61" s="124">
        <v>1.57724336E-2</v>
      </c>
      <c r="V61" s="124">
        <v>0.14335899999999999</v>
      </c>
      <c r="W61" s="124">
        <v>0.13089299999999998</v>
      </c>
      <c r="X61" s="124">
        <v>2.0014616650000001E-2</v>
      </c>
      <c r="Y61" s="124">
        <v>6.1714224000000003E-3</v>
      </c>
      <c r="Z61" s="124">
        <v>20.070260000000001</v>
      </c>
      <c r="AA61" s="124">
        <v>0.29918399999999995</v>
      </c>
    </row>
    <row r="62" spans="1:27" x14ac:dyDescent="0.15">
      <c r="A62" s="109" t="s">
        <v>8</v>
      </c>
      <c r="B62" s="109">
        <v>62.3</v>
      </c>
      <c r="C62" s="109">
        <v>401399.3</v>
      </c>
      <c r="D62" s="116">
        <v>3.3969849999999999</v>
      </c>
      <c r="E62" s="116">
        <v>358.39749999999998</v>
      </c>
      <c r="F62" s="116">
        <v>0.55473700000000004</v>
      </c>
      <c r="G62" s="116">
        <v>0.68562999999999996</v>
      </c>
      <c r="H62" s="116">
        <v>3.7397999999999998</v>
      </c>
      <c r="I62" s="116">
        <v>107.8309</v>
      </c>
      <c r="J62" s="124">
        <v>4.9862130099999999E-2</v>
      </c>
      <c r="K62" s="124">
        <v>0.25485113822916672</v>
      </c>
      <c r="L62" s="124">
        <v>2.7425090795006817</v>
      </c>
      <c r="M62" s="124">
        <v>8.8508599999999991</v>
      </c>
      <c r="N62" s="124">
        <v>1.4460559999999998</v>
      </c>
      <c r="O62" s="124">
        <v>7.4941703999999998E-2</v>
      </c>
      <c r="P62" s="124">
        <v>0.93420951959999998</v>
      </c>
      <c r="Q62" s="124">
        <v>0.20568899999999998</v>
      </c>
      <c r="R62" s="124">
        <v>0.10596099999999999</v>
      </c>
      <c r="S62" s="124">
        <v>11.531049999999999</v>
      </c>
      <c r="T62" s="124">
        <v>2.70895944E-2</v>
      </c>
      <c r="U62" s="124">
        <v>0.10596099999999999</v>
      </c>
      <c r="V62" s="124">
        <v>0.56096999999999997</v>
      </c>
      <c r="W62" s="124">
        <v>0.53603800000000001</v>
      </c>
      <c r="X62" s="124">
        <v>2.0014616650000001E-2</v>
      </c>
      <c r="Y62" s="124">
        <v>6.1714224000000003E-3</v>
      </c>
      <c r="Z62" s="124">
        <v>38.644599999999997</v>
      </c>
      <c r="AA62" s="124">
        <v>0.46124199999999999</v>
      </c>
    </row>
    <row r="63" spans="1:27" s="147" customFormat="1" x14ac:dyDescent="0.15">
      <c r="A63" s="147" t="s">
        <v>146</v>
      </c>
      <c r="B63" s="147">
        <v>62.3</v>
      </c>
      <c r="C63" s="147">
        <v>393573.15</v>
      </c>
      <c r="D63" s="148">
        <v>3.4842469999999999</v>
      </c>
      <c r="E63" s="148">
        <v>363.07225</v>
      </c>
      <c r="F63" s="148">
        <v>1.608114</v>
      </c>
      <c r="G63" s="148">
        <v>0.84145499999999995</v>
      </c>
      <c r="H63" s="148">
        <v>0.93494999999999995</v>
      </c>
      <c r="I63" s="148">
        <v>85.703749999999999</v>
      </c>
      <c r="J63" s="148">
        <v>4.9862130099999999E-2</v>
      </c>
      <c r="K63" s="148">
        <v>7.2062293791666662E-2</v>
      </c>
      <c r="L63" s="148">
        <v>0.2320154212613636</v>
      </c>
      <c r="M63" s="148">
        <v>1.1901993282400001</v>
      </c>
      <c r="N63" s="148">
        <v>0.96611500000000006</v>
      </c>
      <c r="O63" s="148">
        <v>7.4941703999999998E-2</v>
      </c>
      <c r="P63" s="148">
        <v>2.0217504899999999E-2</v>
      </c>
      <c r="Q63" s="148">
        <v>0.15894149999999999</v>
      </c>
      <c r="R63" s="148">
        <v>6.4630755999999998E-2</v>
      </c>
      <c r="S63" s="148">
        <v>2.0880549999999998</v>
      </c>
      <c r="T63" s="148">
        <v>2.70895944E-2</v>
      </c>
      <c r="U63" s="148">
        <v>1.57724336E-2</v>
      </c>
      <c r="V63" s="148">
        <v>0.12808814999999998</v>
      </c>
      <c r="W63" s="148">
        <v>4.6524798324999998E-2</v>
      </c>
      <c r="X63" s="148">
        <v>2.0014616650000001E-2</v>
      </c>
      <c r="Y63" s="148">
        <v>6.1714224000000003E-3</v>
      </c>
      <c r="Z63" s="148">
        <v>18.543175000000002</v>
      </c>
      <c r="AA63" s="148">
        <v>0.19633949999999997</v>
      </c>
    </row>
    <row r="64" spans="1:27" x14ac:dyDescent="0.15">
      <c r="A64" s="109" t="s">
        <v>6</v>
      </c>
      <c r="B64" s="109">
        <v>62.3</v>
      </c>
      <c r="C64" s="109">
        <v>370240.2</v>
      </c>
      <c r="D64" s="116">
        <v>15.83182</v>
      </c>
      <c r="E64" s="116">
        <v>910.01799999999992</v>
      </c>
      <c r="F64" s="116">
        <v>105.961</v>
      </c>
      <c r="G64" s="116">
        <v>56.097000000000001</v>
      </c>
      <c r="H64" s="116">
        <v>0.134896825</v>
      </c>
      <c r="I64" s="116">
        <v>175.77059999999997</v>
      </c>
      <c r="J64" s="124">
        <v>4.9862130099999999E-2</v>
      </c>
      <c r="K64" s="124">
        <v>4.8873472416666668E-2</v>
      </c>
      <c r="L64" s="124">
        <v>7.0643972045454544E-3</v>
      </c>
      <c r="M64" s="124">
        <v>0.11093742719999999</v>
      </c>
      <c r="N64" s="124">
        <v>0.168291</v>
      </c>
      <c r="O64" s="124">
        <v>7.4941703999999998E-2</v>
      </c>
      <c r="P64" s="124">
        <v>4.9805659119999998E-2</v>
      </c>
      <c r="Q64" s="124">
        <v>5.2767245300000001E-2</v>
      </c>
      <c r="R64" s="124">
        <v>6.4630755999999998E-2</v>
      </c>
      <c r="S64" s="124">
        <v>0.56096999999999997</v>
      </c>
      <c r="T64" s="124">
        <v>2.70895944E-2</v>
      </c>
      <c r="U64" s="124">
        <v>1.57724336E-2</v>
      </c>
      <c r="V64" s="124">
        <v>9.0378899000000002E-3</v>
      </c>
      <c r="W64" s="124">
        <v>1.202059665E-2</v>
      </c>
      <c r="X64" s="124">
        <v>2.0014616650000001E-2</v>
      </c>
      <c r="Y64" s="124">
        <v>1.7452399999999996E-2</v>
      </c>
      <c r="Z64" s="124">
        <v>1.0658430000000001</v>
      </c>
      <c r="AA64" s="124">
        <v>1.1750802100000001E-2</v>
      </c>
    </row>
    <row r="65" spans="1:27" x14ac:dyDescent="0.15">
      <c r="A65" s="109" t="s">
        <v>6</v>
      </c>
      <c r="B65" s="109">
        <v>62.3</v>
      </c>
      <c r="C65" s="109">
        <v>365877.1</v>
      </c>
      <c r="D65" s="116">
        <v>20.568899999999999</v>
      </c>
      <c r="E65" s="116">
        <v>1371.26</v>
      </c>
      <c r="F65" s="116">
        <v>49.864000000000004</v>
      </c>
      <c r="G65" s="116">
        <v>0.50487299999999991</v>
      </c>
      <c r="H65" s="116">
        <v>0.51110600000000006</v>
      </c>
      <c r="I65" s="116">
        <v>131.89027999999999</v>
      </c>
      <c r="J65" s="124">
        <v>6.2329999999999997E-2</v>
      </c>
      <c r="K65" s="124">
        <v>2.0319027999999999E-2</v>
      </c>
      <c r="L65" s="124">
        <v>6.6770791999999999E-3</v>
      </c>
      <c r="M65" s="124">
        <v>2.6166756999999999E-2</v>
      </c>
      <c r="N65" s="124">
        <v>0.19509289999999999</v>
      </c>
      <c r="O65" s="124">
        <v>7.4941703999999998E-2</v>
      </c>
      <c r="P65" s="124">
        <v>2.0217504899999999E-2</v>
      </c>
      <c r="Q65" s="124">
        <v>5.9836800000000002E-2</v>
      </c>
      <c r="R65" s="124">
        <v>6.4630755999999998E-2</v>
      </c>
      <c r="S65" s="124">
        <v>0.16507398100000001</v>
      </c>
      <c r="T65" s="124">
        <v>2.70895944E-2</v>
      </c>
      <c r="U65" s="124">
        <v>1.57724336E-2</v>
      </c>
      <c r="V65" s="124">
        <v>9.0378899000000002E-3</v>
      </c>
      <c r="W65" s="124">
        <v>1.202059665E-2</v>
      </c>
      <c r="X65" s="124">
        <v>2.0014616650000001E-2</v>
      </c>
      <c r="Y65" s="124">
        <v>1.37126E-2</v>
      </c>
      <c r="Z65" s="124">
        <v>2.150385</v>
      </c>
      <c r="AA65" s="124">
        <v>4.9863999999999999E-2</v>
      </c>
    </row>
    <row r="66" spans="1:27" x14ac:dyDescent="0.15">
      <c r="A66" s="109" t="s">
        <v>6</v>
      </c>
      <c r="B66" s="109">
        <v>62.3</v>
      </c>
      <c r="C66" s="109">
        <v>362760.6</v>
      </c>
      <c r="D66" s="116">
        <v>16.2058</v>
      </c>
      <c r="E66" s="116">
        <v>598.36799999999994</v>
      </c>
      <c r="F66" s="116">
        <v>174.52399999999997</v>
      </c>
      <c r="G66" s="116">
        <v>0.34281499999999998</v>
      </c>
      <c r="H66" s="116">
        <v>0.134896825</v>
      </c>
      <c r="I66" s="116">
        <v>139.61920000000001</v>
      </c>
      <c r="J66" s="124">
        <v>4.9862130099999999E-2</v>
      </c>
      <c r="K66" s="124">
        <v>5.2132812000000001E-2</v>
      </c>
      <c r="L66" s="124">
        <v>6.6770791999999999E-3</v>
      </c>
      <c r="M66" s="124">
        <v>2.6166756999999999E-2</v>
      </c>
      <c r="N66" s="124">
        <v>0.18948320000000002</v>
      </c>
      <c r="O66" s="124">
        <v>3.7397999999999998</v>
      </c>
      <c r="P66" s="124">
        <v>2.0217504899999999E-2</v>
      </c>
      <c r="Q66" s="124">
        <v>5.2767245300000001E-2</v>
      </c>
      <c r="R66" s="124">
        <v>6.4630755999999998E-2</v>
      </c>
      <c r="S66" s="124">
        <v>0.68562999999999996</v>
      </c>
      <c r="T66" s="124">
        <v>2.70895944E-2</v>
      </c>
      <c r="U66" s="124">
        <v>2.68019E-2</v>
      </c>
      <c r="V66" s="124">
        <v>9.0378899000000002E-3</v>
      </c>
      <c r="W66" s="124">
        <v>1.202059665E-2</v>
      </c>
      <c r="X66" s="124">
        <v>2.0014616650000001E-2</v>
      </c>
      <c r="Y66" s="124">
        <v>6.1714224000000003E-3</v>
      </c>
      <c r="Z66" s="124">
        <v>1.9696280000000002</v>
      </c>
      <c r="AA66" s="124">
        <v>0.137126</v>
      </c>
    </row>
    <row r="67" spans="1:27" x14ac:dyDescent="0.15">
      <c r="A67" s="109" t="s">
        <v>6</v>
      </c>
      <c r="B67" s="109">
        <v>62.3</v>
      </c>
      <c r="C67" s="109">
        <v>397042.1</v>
      </c>
      <c r="D67" s="116">
        <v>7.0245909999999991</v>
      </c>
      <c r="E67" s="116">
        <v>997.28</v>
      </c>
      <c r="F67" s="116">
        <v>87.261999999999986</v>
      </c>
      <c r="G67" s="116">
        <v>1.9322299999999999</v>
      </c>
      <c r="H67" s="116">
        <v>0.90378500000000006</v>
      </c>
      <c r="I67" s="116">
        <v>146.47550000000001</v>
      </c>
      <c r="J67" s="124">
        <v>8.102899999999999E-2</v>
      </c>
      <c r="K67" s="124">
        <v>9.6528393333333323E-2</v>
      </c>
      <c r="L67" s="124">
        <v>0.1672829539090909</v>
      </c>
      <c r="M67" s="124">
        <v>0.14906842799999998</v>
      </c>
      <c r="N67" s="124">
        <v>0.1346328</v>
      </c>
      <c r="O67" s="124">
        <v>7.4941703999999998E-2</v>
      </c>
      <c r="P67" s="124">
        <v>2.0217504899999999E-2</v>
      </c>
      <c r="Q67" s="124">
        <v>0.10596099999999999</v>
      </c>
      <c r="R67" s="124">
        <v>6.4630755999999998E-2</v>
      </c>
      <c r="S67" s="124">
        <v>0.16507398100000001</v>
      </c>
      <c r="T67" s="124">
        <v>2.9295099999999998E-2</v>
      </c>
      <c r="U67" s="124">
        <v>2.1815499999999998E-2</v>
      </c>
      <c r="V67" s="124">
        <v>9.0378899000000002E-3</v>
      </c>
      <c r="W67" s="124">
        <v>1.202059665E-2</v>
      </c>
      <c r="X67" s="124">
        <v>2.0014616650000001E-2</v>
      </c>
      <c r="Y67" s="124">
        <v>0.28671799999999997</v>
      </c>
      <c r="Z67" s="124">
        <v>3.55281</v>
      </c>
      <c r="AA67" s="124">
        <v>1.1750802100000001E-2</v>
      </c>
    </row>
    <row r="68" spans="1:27" x14ac:dyDescent="0.15">
      <c r="A68" s="109" t="s">
        <v>6</v>
      </c>
      <c r="B68" s="109">
        <v>62.3</v>
      </c>
      <c r="C68" s="109">
        <v>388939.2</v>
      </c>
      <c r="D68" s="116">
        <v>19.945599999999999</v>
      </c>
      <c r="E68" s="116">
        <v>286.71799999999996</v>
      </c>
      <c r="F68" s="116">
        <v>28.671800000000001</v>
      </c>
      <c r="G68" s="116">
        <v>0.56096999999999997</v>
      </c>
      <c r="H68" s="116">
        <v>0.134896825</v>
      </c>
      <c r="I68" s="116">
        <v>132.1396</v>
      </c>
      <c r="J68" s="124">
        <v>4.9862130099999999E-2</v>
      </c>
      <c r="K68" s="124">
        <v>6.2391810583333339E-2</v>
      </c>
      <c r="L68" s="124">
        <v>6.6770791999999999E-3</v>
      </c>
      <c r="M68" s="124">
        <v>0.14335899999999999</v>
      </c>
      <c r="N68" s="124">
        <v>0.31788300000000003</v>
      </c>
      <c r="O68" s="124">
        <v>7.4941703999999998E-2</v>
      </c>
      <c r="P68" s="124">
        <v>3.9267002448E-2</v>
      </c>
      <c r="Q68" s="124">
        <v>5.2767245300000001E-2</v>
      </c>
      <c r="R68" s="124">
        <v>6.4630755999999998E-2</v>
      </c>
      <c r="S68" s="124">
        <v>0.16507398100000001</v>
      </c>
      <c r="T68" s="124">
        <v>2.70895944E-2</v>
      </c>
      <c r="U68" s="124">
        <v>4.7370800000000005E-2</v>
      </c>
      <c r="V68" s="124">
        <v>9.0378899000000002E-3</v>
      </c>
      <c r="W68" s="124">
        <v>1.202059665E-2</v>
      </c>
      <c r="X68" s="124">
        <v>2.0014616650000001E-2</v>
      </c>
      <c r="Y68" s="124">
        <v>6.1714224000000003E-3</v>
      </c>
      <c r="Z68" s="124">
        <v>3.2411599999999998</v>
      </c>
      <c r="AA68" s="124">
        <v>1.9945600000000001E-2</v>
      </c>
    </row>
    <row r="69" spans="1:27" x14ac:dyDescent="0.15">
      <c r="A69" s="109" t="s">
        <v>6</v>
      </c>
      <c r="B69" s="109">
        <v>62.3</v>
      </c>
      <c r="C69" s="109">
        <v>404521.7</v>
      </c>
      <c r="D69" s="116">
        <v>11.28173</v>
      </c>
      <c r="E69" s="116">
        <v>922.48400000000004</v>
      </c>
      <c r="F69" s="116">
        <v>87.261999999999986</v>
      </c>
      <c r="G69" s="116">
        <v>15.5825</v>
      </c>
      <c r="H69" s="116">
        <v>0.134896825</v>
      </c>
      <c r="I69" s="116">
        <v>168.9143</v>
      </c>
      <c r="J69" s="124">
        <v>0.49863999999999997</v>
      </c>
      <c r="K69" s="124">
        <v>0.11412726883333334</v>
      </c>
      <c r="L69" s="124">
        <v>6.6770791999999999E-3</v>
      </c>
      <c r="M69" s="124">
        <v>2.6166756999999999E-2</v>
      </c>
      <c r="N69" s="124">
        <v>4.9240699999999998E-2</v>
      </c>
      <c r="O69" s="124">
        <v>0.137126</v>
      </c>
      <c r="P69" s="124">
        <v>2.0217504899999999E-2</v>
      </c>
      <c r="Q69" s="124">
        <v>8.7261999999999992E-2</v>
      </c>
      <c r="R69" s="124">
        <v>6.8562999999999999E-2</v>
      </c>
      <c r="S69" s="124">
        <v>0.16507398100000001</v>
      </c>
      <c r="T69" s="124">
        <v>2.70895944E-2</v>
      </c>
      <c r="U69" s="124">
        <v>4.8617399999999998E-2</v>
      </c>
      <c r="V69" s="124">
        <v>9.0378899000000002E-3</v>
      </c>
      <c r="W69" s="124">
        <v>1.202059665E-2</v>
      </c>
      <c r="X69" s="124">
        <v>2.0014616650000001E-2</v>
      </c>
      <c r="Y69" s="124">
        <v>6.1714224000000003E-3</v>
      </c>
      <c r="Z69" s="124">
        <v>1.1842699999999999</v>
      </c>
      <c r="AA69" s="124">
        <v>1.1750802100000001E-2</v>
      </c>
    </row>
    <row r="70" spans="1:27" x14ac:dyDescent="0.15">
      <c r="A70" s="109" t="s">
        <v>6</v>
      </c>
      <c r="B70" s="109">
        <v>62.3</v>
      </c>
      <c r="C70" s="109">
        <v>397665.39999999997</v>
      </c>
      <c r="D70" s="116">
        <v>9.349499999999999</v>
      </c>
      <c r="E70" s="116">
        <v>465.60509999999999</v>
      </c>
      <c r="F70" s="116">
        <v>2.0568900000000001</v>
      </c>
      <c r="G70" s="116">
        <v>0.18921225150000001</v>
      </c>
      <c r="H70" s="116">
        <v>0.134896825</v>
      </c>
      <c r="I70" s="116">
        <v>107.8309</v>
      </c>
      <c r="J70" s="124">
        <v>4.9862130099999999E-2</v>
      </c>
      <c r="K70" s="124">
        <v>3.7109490012499996E-2</v>
      </c>
      <c r="L70" s="124">
        <v>6.6770791999999999E-3</v>
      </c>
      <c r="M70" s="124">
        <v>6.9859463999999996E-2</v>
      </c>
      <c r="N70" s="124">
        <v>0.26178599999999996</v>
      </c>
      <c r="O70" s="124">
        <v>2.9295100000000001</v>
      </c>
      <c r="P70" s="124">
        <v>2.0217504899999999E-2</v>
      </c>
      <c r="Q70" s="124">
        <v>6.8562999999999999E-2</v>
      </c>
      <c r="R70" s="124">
        <v>0.74795999999999996</v>
      </c>
      <c r="S70" s="124">
        <v>0.19322299999999998</v>
      </c>
      <c r="T70" s="124">
        <v>2.70895944E-2</v>
      </c>
      <c r="U70" s="124">
        <v>0.12465999999999999</v>
      </c>
      <c r="V70" s="124">
        <v>8.7261999999999992E-2</v>
      </c>
      <c r="W70" s="124">
        <v>1.202059665E-2</v>
      </c>
      <c r="X70" s="124">
        <v>2.0014616650000001E-2</v>
      </c>
      <c r="Y70" s="124">
        <v>6.1714224000000003E-3</v>
      </c>
      <c r="Z70" s="124">
        <v>5.7966899999999999</v>
      </c>
      <c r="AA70" s="124">
        <v>6.8562999999999999E-2</v>
      </c>
    </row>
    <row r="71" spans="1:27" x14ac:dyDescent="0.15">
      <c r="A71" s="109" t="s">
        <v>6</v>
      </c>
      <c r="B71" s="109">
        <v>62.3</v>
      </c>
      <c r="C71" s="109">
        <v>397042.1</v>
      </c>
      <c r="D71" s="116">
        <v>8.4581809999999997</v>
      </c>
      <c r="E71" s="116">
        <v>729.26099999999997</v>
      </c>
      <c r="F71" s="116">
        <v>9.349499999999999</v>
      </c>
      <c r="G71" s="116">
        <v>2.1815500000000001</v>
      </c>
      <c r="H71" s="116">
        <v>0.168291</v>
      </c>
      <c r="I71" s="116">
        <v>158.31819999999999</v>
      </c>
      <c r="J71" s="124">
        <v>0.10596099999999999</v>
      </c>
      <c r="K71" s="124">
        <v>5.0305763874999999E-2</v>
      </c>
      <c r="L71" s="124">
        <v>1.990779827159091E-2</v>
      </c>
      <c r="M71" s="124">
        <v>2.6166756999999999E-2</v>
      </c>
      <c r="N71" s="124">
        <v>0.21566179999999999</v>
      </c>
      <c r="O71" s="124">
        <v>7.4941703999999998E-2</v>
      </c>
      <c r="P71" s="124">
        <v>2.0217504899999999E-2</v>
      </c>
      <c r="Q71" s="124">
        <v>5.2767245300000001E-2</v>
      </c>
      <c r="R71" s="124">
        <v>6.4630755999999998E-2</v>
      </c>
      <c r="S71" s="124">
        <v>0.16507398100000001</v>
      </c>
      <c r="T71" s="124">
        <v>0.12465999999999999</v>
      </c>
      <c r="U71" s="124">
        <v>4.9863999999999999E-2</v>
      </c>
      <c r="V71" s="124">
        <v>2.9918400000000001E-2</v>
      </c>
      <c r="W71" s="124">
        <v>1.202059665E-2</v>
      </c>
      <c r="X71" s="124">
        <v>2.4308699999999999E-2</v>
      </c>
      <c r="Y71" s="124">
        <v>6.1714224000000003E-3</v>
      </c>
      <c r="Z71" s="124">
        <v>3.9891199999999998</v>
      </c>
      <c r="AA71" s="124">
        <v>0.14335899999999999</v>
      </c>
    </row>
    <row r="72" spans="1:27" s="147" customFormat="1" x14ac:dyDescent="0.15">
      <c r="A72" s="147" t="s">
        <v>147</v>
      </c>
      <c r="B72" s="147">
        <v>62.3</v>
      </c>
      <c r="C72" s="147">
        <v>392990.65</v>
      </c>
      <c r="D72" s="148">
        <v>13.556775</v>
      </c>
      <c r="E72" s="148">
        <v>819.6395</v>
      </c>
      <c r="F72" s="148">
        <v>68.562999999999988</v>
      </c>
      <c r="G72" s="148">
        <v>1.2465999999999999</v>
      </c>
      <c r="H72" s="148">
        <v>0.134896825</v>
      </c>
      <c r="I72" s="148">
        <v>143.04734999999999</v>
      </c>
      <c r="J72" s="148">
        <v>5.6096065049999998E-2</v>
      </c>
      <c r="K72" s="148">
        <v>5.1219287937499997E-2</v>
      </c>
      <c r="L72" s="148">
        <v>6.6770791999999999E-3</v>
      </c>
      <c r="M72" s="148">
        <v>4.8013110499999997E-2</v>
      </c>
      <c r="N72" s="148">
        <v>0.19228804999999999</v>
      </c>
      <c r="O72" s="148">
        <v>7.4941703999999998E-2</v>
      </c>
      <c r="P72" s="148">
        <v>2.0217504899999999E-2</v>
      </c>
      <c r="Q72" s="148">
        <v>5.6302022650000005E-2</v>
      </c>
      <c r="R72" s="148">
        <v>6.4630755999999998E-2</v>
      </c>
      <c r="S72" s="148">
        <v>0.16507398100000001</v>
      </c>
      <c r="T72" s="148">
        <v>2.70895944E-2</v>
      </c>
      <c r="U72" s="148">
        <v>3.7086350000000004E-2</v>
      </c>
      <c r="V72" s="148">
        <v>9.0378899000000002E-3</v>
      </c>
      <c r="W72" s="148">
        <v>1.202059665E-2</v>
      </c>
      <c r="X72" s="148">
        <v>2.0014616650000001E-2</v>
      </c>
      <c r="Y72" s="148">
        <v>6.1714224000000003E-3</v>
      </c>
      <c r="Z72" s="148">
        <v>2.6957724999999999</v>
      </c>
      <c r="AA72" s="148">
        <v>3.49048E-2</v>
      </c>
    </row>
    <row r="73" spans="1:27" x14ac:dyDescent="0.15">
      <c r="A73" s="109" t="s">
        <v>92</v>
      </c>
      <c r="B73" s="109">
        <v>62.3</v>
      </c>
      <c r="C73" s="109">
        <v>375849.89999999997</v>
      </c>
      <c r="D73" s="116">
        <v>61.083399999999997</v>
      </c>
      <c r="E73" s="116">
        <v>1901.0650000000001</v>
      </c>
      <c r="F73" s="116">
        <v>1.3089300000000001</v>
      </c>
      <c r="G73" s="116">
        <v>1.346328</v>
      </c>
      <c r="H73" s="116">
        <v>0.134896825</v>
      </c>
      <c r="I73" s="116">
        <v>68.999309999999994</v>
      </c>
      <c r="J73" s="124">
        <v>4.9862130099999999E-2</v>
      </c>
      <c r="K73" s="124">
        <v>2.0319027999999999E-2</v>
      </c>
      <c r="L73" s="124">
        <v>7.4746192663636357E-2</v>
      </c>
      <c r="M73" s="124">
        <v>2.6166756999999999E-2</v>
      </c>
      <c r="N73" s="124">
        <v>0.14959199999999997</v>
      </c>
      <c r="O73" s="124">
        <v>7.4941703999999998E-2</v>
      </c>
      <c r="P73" s="124">
        <v>2.0217504899999999E-2</v>
      </c>
      <c r="Q73" s="124">
        <v>0.51110600000000006</v>
      </c>
      <c r="R73" s="124">
        <v>6.4630755999999998E-2</v>
      </c>
      <c r="S73" s="124">
        <v>0.18075699999999997</v>
      </c>
      <c r="T73" s="124">
        <v>4.3630999999999996E-2</v>
      </c>
      <c r="U73" s="124">
        <v>6.8562999999999999E-2</v>
      </c>
      <c r="V73" s="124">
        <v>9.0378899000000002E-3</v>
      </c>
      <c r="W73" s="124">
        <v>1.202059665E-2</v>
      </c>
      <c r="X73" s="124">
        <v>2.55553E-2</v>
      </c>
      <c r="Y73" s="124">
        <v>6.1714224000000003E-3</v>
      </c>
      <c r="Z73" s="124">
        <v>1.6829099999999999</v>
      </c>
      <c r="AA73" s="124">
        <v>0.51733899999999999</v>
      </c>
    </row>
    <row r="74" spans="1:27" x14ac:dyDescent="0.15">
      <c r="A74" s="109" t="s">
        <v>92</v>
      </c>
      <c r="B74" s="109">
        <v>62.3</v>
      </c>
      <c r="C74" s="109">
        <v>391432.39999999997</v>
      </c>
      <c r="D74" s="116">
        <v>44.752939999999995</v>
      </c>
      <c r="E74" s="116">
        <v>1495.92</v>
      </c>
      <c r="F74" s="116">
        <v>1.9322299999999999</v>
      </c>
      <c r="G74" s="116">
        <v>1.5582500000000001</v>
      </c>
      <c r="H74" s="116">
        <v>0.134896825</v>
      </c>
      <c r="I74" s="116">
        <v>70.993870000000001</v>
      </c>
      <c r="J74" s="124">
        <v>0.56096999999999997</v>
      </c>
      <c r="K74" s="124">
        <v>2.0319027999999999E-2</v>
      </c>
      <c r="L74" s="124">
        <v>6.6770791999999999E-3</v>
      </c>
      <c r="M74" s="124">
        <v>2.6166756999999999E-2</v>
      </c>
      <c r="N74" s="124">
        <v>0.21129869999999998</v>
      </c>
      <c r="O74" s="124">
        <v>7.4941703999999998E-2</v>
      </c>
      <c r="P74" s="124">
        <v>2.0217504899999999E-2</v>
      </c>
      <c r="Q74" s="124">
        <v>0.77912500000000007</v>
      </c>
      <c r="R74" s="124">
        <v>6.4630755999999998E-2</v>
      </c>
      <c r="S74" s="124">
        <v>0.16507398100000001</v>
      </c>
      <c r="T74" s="124">
        <v>6.2329999999999997E-2</v>
      </c>
      <c r="U74" s="124">
        <v>1.57724336E-2</v>
      </c>
      <c r="V74" s="124">
        <v>9.0378899000000002E-3</v>
      </c>
      <c r="W74" s="124">
        <v>1.43359E-2</v>
      </c>
      <c r="X74" s="124">
        <v>2.0014616650000001E-2</v>
      </c>
      <c r="Y74" s="124">
        <v>6.1714224000000003E-3</v>
      </c>
      <c r="Z74" s="124">
        <v>1.9945599999999999</v>
      </c>
      <c r="AA74" s="124">
        <v>0.43630999999999998</v>
      </c>
    </row>
    <row r="75" spans="1:27" x14ac:dyDescent="0.15">
      <c r="A75" s="109" t="s">
        <v>92</v>
      </c>
      <c r="B75" s="109">
        <v>62.3</v>
      </c>
      <c r="C75" s="109">
        <v>377096.5</v>
      </c>
      <c r="D75" s="116">
        <v>48.056429999999999</v>
      </c>
      <c r="E75" s="116">
        <v>1689.143</v>
      </c>
      <c r="F75" s="116">
        <v>16.2058</v>
      </c>
      <c r="G75" s="116">
        <v>11.219399999999998</v>
      </c>
      <c r="H75" s="116">
        <v>0.49863999999999997</v>
      </c>
      <c r="I75" s="116">
        <v>60.397769999999994</v>
      </c>
      <c r="J75" s="124">
        <v>5.1110599999999999E-2</v>
      </c>
      <c r="K75" s="124">
        <v>2.0319027999999999E-2</v>
      </c>
      <c r="L75" s="124">
        <v>6.6770791999999999E-3</v>
      </c>
      <c r="M75" s="124">
        <v>8.7062543999999992E-2</v>
      </c>
      <c r="N75" s="124">
        <v>0.27612189999999998</v>
      </c>
      <c r="O75" s="124">
        <v>7.4941703999999998E-2</v>
      </c>
      <c r="P75" s="124">
        <v>7.6541239999999997E-2</v>
      </c>
      <c r="Q75" s="124">
        <v>1.2465999999999999</v>
      </c>
      <c r="R75" s="124">
        <v>6.4630755999999998E-2</v>
      </c>
      <c r="S75" s="124">
        <v>0.19322299999999998</v>
      </c>
      <c r="T75" s="124">
        <v>0.31164999999999998</v>
      </c>
      <c r="U75" s="124">
        <v>0.22438799999999998</v>
      </c>
      <c r="V75" s="124">
        <v>6.8562999999999999E-2</v>
      </c>
      <c r="W75" s="124">
        <v>0.11842699999999999</v>
      </c>
      <c r="X75" s="124">
        <v>2.0014616650000001E-2</v>
      </c>
      <c r="Y75" s="124">
        <v>6.1714224000000003E-3</v>
      </c>
      <c r="Z75" s="124">
        <v>3.7397999999999998</v>
      </c>
      <c r="AA75" s="124">
        <v>1.0222120000000001</v>
      </c>
    </row>
    <row r="76" spans="1:27" x14ac:dyDescent="0.15">
      <c r="A76" s="109" t="s">
        <v>92</v>
      </c>
      <c r="B76" s="109">
        <v>62.3</v>
      </c>
      <c r="C76" s="109">
        <v>395145</v>
      </c>
      <c r="D76" s="116">
        <v>47.30847</v>
      </c>
      <c r="E76" s="116">
        <v>1165.5709999999999</v>
      </c>
      <c r="F76" s="116">
        <v>0.44671009900000003</v>
      </c>
      <c r="G76" s="116">
        <v>1.072076</v>
      </c>
      <c r="H76" s="116">
        <v>0.134896825</v>
      </c>
      <c r="I76" s="116">
        <v>73.549399999999991</v>
      </c>
      <c r="J76" s="124">
        <v>0.11219399999999999</v>
      </c>
      <c r="K76" s="124">
        <v>2.0319027999999999E-2</v>
      </c>
      <c r="L76" s="124">
        <v>6.6770791999999999E-3</v>
      </c>
      <c r="M76" s="124">
        <v>2.6166756999999999E-2</v>
      </c>
      <c r="N76" s="124">
        <v>0.15831819999999999</v>
      </c>
      <c r="O76" s="124">
        <v>7.4941703999999998E-2</v>
      </c>
      <c r="P76" s="124">
        <v>9.1565263199999997E-2</v>
      </c>
      <c r="Q76" s="124">
        <v>0.53603800000000001</v>
      </c>
      <c r="R76" s="124">
        <v>6.4630755999999998E-2</v>
      </c>
      <c r="S76" s="124">
        <v>0.16507398100000001</v>
      </c>
      <c r="T76" s="124">
        <v>0.168291</v>
      </c>
      <c r="U76" s="124">
        <v>1.57724336E-2</v>
      </c>
      <c r="V76" s="124">
        <v>9.0378899000000002E-3</v>
      </c>
      <c r="W76" s="124">
        <v>0.29295100000000002</v>
      </c>
      <c r="X76" s="124">
        <v>2.0014616650000001E-2</v>
      </c>
      <c r="Y76" s="124">
        <v>6.1714224000000003E-3</v>
      </c>
      <c r="Z76" s="124">
        <v>2.437103</v>
      </c>
      <c r="AA76" s="124">
        <v>1.0097459999999998</v>
      </c>
    </row>
    <row r="77" spans="1:27" x14ac:dyDescent="0.15">
      <c r="A77" s="109" t="s">
        <v>92</v>
      </c>
      <c r="B77" s="109">
        <v>62.3</v>
      </c>
      <c r="C77" s="109">
        <v>390809.1</v>
      </c>
      <c r="D77" s="116">
        <v>58.029229999999998</v>
      </c>
      <c r="E77" s="116">
        <v>1527.085</v>
      </c>
      <c r="F77" s="116">
        <v>5.4227099999999995</v>
      </c>
      <c r="G77" s="116">
        <v>0.62329999999999997</v>
      </c>
      <c r="H77" s="116">
        <v>0.134896825</v>
      </c>
      <c r="I77" s="116">
        <v>69.12397</v>
      </c>
      <c r="J77" s="124">
        <v>9.3494999999999995E-2</v>
      </c>
      <c r="K77" s="124">
        <v>2.1177916041666665E-2</v>
      </c>
      <c r="L77" s="124">
        <v>6.6770791999999999E-3</v>
      </c>
      <c r="M77" s="124">
        <v>2.6166756999999999E-2</v>
      </c>
      <c r="N77" s="124">
        <v>0.1365027</v>
      </c>
      <c r="O77" s="124">
        <v>7.4941703999999998E-2</v>
      </c>
      <c r="P77" s="124">
        <v>2.0217504899999999E-2</v>
      </c>
      <c r="Q77" s="124">
        <v>1.4959199999999999</v>
      </c>
      <c r="R77" s="124">
        <v>6.4630755999999998E-2</v>
      </c>
      <c r="S77" s="124">
        <v>0.16507398100000001</v>
      </c>
      <c r="T77" s="124">
        <v>5.36038E-2</v>
      </c>
      <c r="U77" s="124">
        <v>3.3658199999999999E-2</v>
      </c>
      <c r="V77" s="124">
        <v>0.29295100000000002</v>
      </c>
      <c r="W77" s="124">
        <v>1.202059665E-2</v>
      </c>
      <c r="X77" s="124">
        <v>2.0014616650000001E-2</v>
      </c>
      <c r="Y77" s="124">
        <v>6.1714224000000003E-3</v>
      </c>
      <c r="Z77" s="124">
        <v>2.2251810000000001</v>
      </c>
      <c r="AA77" s="124">
        <v>0.81028999999999995</v>
      </c>
    </row>
    <row r="78" spans="1:27" x14ac:dyDescent="0.15">
      <c r="A78" s="109" t="s">
        <v>92</v>
      </c>
      <c r="B78" s="109">
        <v>62.3</v>
      </c>
      <c r="C78" s="109">
        <v>388315.89999999997</v>
      </c>
      <c r="D78" s="116">
        <v>44.752939999999995</v>
      </c>
      <c r="E78" s="116">
        <v>1290.231</v>
      </c>
      <c r="F78" s="116">
        <v>0.94741599999999992</v>
      </c>
      <c r="G78" s="116">
        <v>62.33</v>
      </c>
      <c r="H78" s="116">
        <v>0.18698999999999999</v>
      </c>
      <c r="I78" s="116">
        <v>67.129409999999993</v>
      </c>
      <c r="J78" s="124">
        <v>0.17452399999999998</v>
      </c>
      <c r="K78" s="124">
        <v>0.18381818212499998</v>
      </c>
      <c r="L78" s="124">
        <v>6.6770791999999999E-3</v>
      </c>
      <c r="M78" s="124">
        <v>3.8644600000000001E-2</v>
      </c>
      <c r="N78" s="124">
        <v>0.1159338</v>
      </c>
      <c r="O78" s="124">
        <v>7.4941703999999998E-2</v>
      </c>
      <c r="P78" s="124">
        <v>2.0217504899999999E-2</v>
      </c>
      <c r="Q78" s="124">
        <v>0.33658199999999999</v>
      </c>
      <c r="R78" s="124">
        <v>1.4335899999999999</v>
      </c>
      <c r="S78" s="124">
        <v>0.16507398100000001</v>
      </c>
      <c r="T78" s="124">
        <v>4.4877600000000004E-2</v>
      </c>
      <c r="U78" s="124">
        <v>1.57724336E-2</v>
      </c>
      <c r="V78" s="124">
        <v>9.0378899000000002E-3</v>
      </c>
      <c r="W78" s="124">
        <v>1.202059665E-2</v>
      </c>
      <c r="X78" s="124">
        <v>2.0014616650000001E-2</v>
      </c>
      <c r="Y78" s="124">
        <v>6.1714224000000003E-3</v>
      </c>
      <c r="Z78" s="124">
        <v>2.1628509999999999</v>
      </c>
      <c r="AA78" s="124">
        <v>0.76042600000000005</v>
      </c>
    </row>
    <row r="79" spans="1:27" x14ac:dyDescent="0.15">
      <c r="A79" s="109" t="s">
        <v>92</v>
      </c>
      <c r="B79" s="109">
        <v>62.3</v>
      </c>
      <c r="C79" s="109">
        <v>395795.5</v>
      </c>
      <c r="D79" s="116">
        <v>39.64188</v>
      </c>
      <c r="E79" s="116">
        <v>1876.133</v>
      </c>
      <c r="F79" s="116">
        <v>2.3062099999999996</v>
      </c>
      <c r="G79" s="116">
        <v>137.126</v>
      </c>
      <c r="H79" s="116">
        <v>0.134896825</v>
      </c>
      <c r="I79" s="116">
        <v>66.693100000000001</v>
      </c>
      <c r="J79" s="124">
        <v>4.9862130099999999E-2</v>
      </c>
      <c r="K79" s="124">
        <v>2.0319027999999999E-2</v>
      </c>
      <c r="L79" s="124">
        <v>5.5665336418181811E-2</v>
      </c>
      <c r="M79" s="124">
        <v>2.6166756999999999E-2</v>
      </c>
      <c r="N79" s="124">
        <v>0.1097008</v>
      </c>
      <c r="O79" s="124">
        <v>7.4941703999999998E-2</v>
      </c>
      <c r="P79" s="124">
        <v>2.0217504899999999E-2</v>
      </c>
      <c r="Q79" s="124">
        <v>0.16205799999999998</v>
      </c>
      <c r="R79" s="124">
        <v>6.4630755999999998E-2</v>
      </c>
      <c r="S79" s="124">
        <v>0.23062099999999999</v>
      </c>
      <c r="T79" s="124">
        <v>2.70895944E-2</v>
      </c>
      <c r="U79" s="124">
        <v>1.57724336E-2</v>
      </c>
      <c r="V79" s="124">
        <v>0.14335899999999999</v>
      </c>
      <c r="W79" s="124">
        <v>1.202059665E-2</v>
      </c>
      <c r="X79" s="124">
        <v>2.0014616650000001E-2</v>
      </c>
      <c r="Y79" s="124">
        <v>6.1714224000000003E-3</v>
      </c>
      <c r="Z79" s="124">
        <v>1.365027</v>
      </c>
      <c r="AA79" s="124">
        <v>0.21379189999999998</v>
      </c>
    </row>
    <row r="80" spans="1:27" s="147" customFormat="1" x14ac:dyDescent="0.15">
      <c r="A80" s="147" t="s">
        <v>148</v>
      </c>
      <c r="B80" s="147">
        <v>62.3</v>
      </c>
      <c r="C80" s="147">
        <v>390809.1</v>
      </c>
      <c r="D80" s="148">
        <v>47.30847</v>
      </c>
      <c r="E80" s="148">
        <v>1527.085</v>
      </c>
      <c r="F80" s="148">
        <v>1.9322299999999999</v>
      </c>
      <c r="G80" s="148">
        <v>1.5582500000000001</v>
      </c>
      <c r="H80" s="148">
        <v>0.134896825</v>
      </c>
      <c r="I80" s="148">
        <v>68.999309999999994</v>
      </c>
      <c r="J80" s="148">
        <v>9.3494999999999995E-2</v>
      </c>
      <c r="K80" s="148">
        <v>2.0319027999999999E-2</v>
      </c>
      <c r="L80" s="148">
        <v>6.6770791999999999E-3</v>
      </c>
      <c r="M80" s="148">
        <v>2.6166756999999999E-2</v>
      </c>
      <c r="N80" s="148">
        <v>0.14959199999999997</v>
      </c>
      <c r="O80" s="148">
        <v>7.4941703999999998E-2</v>
      </c>
      <c r="P80" s="148">
        <v>2.0217504899999999E-2</v>
      </c>
      <c r="Q80" s="148">
        <v>0.53603800000000001</v>
      </c>
      <c r="R80" s="148">
        <v>6.4630755999999998E-2</v>
      </c>
      <c r="S80" s="148">
        <v>0.16507398100000001</v>
      </c>
      <c r="T80" s="148">
        <v>5.36038E-2</v>
      </c>
      <c r="U80" s="148">
        <v>1.57724336E-2</v>
      </c>
      <c r="V80" s="148">
        <v>9.0378899000000002E-3</v>
      </c>
      <c r="W80" s="148">
        <v>1.202059665E-2</v>
      </c>
      <c r="X80" s="148">
        <v>2.0014616650000001E-2</v>
      </c>
      <c r="Y80" s="148">
        <v>6.1714224000000003E-3</v>
      </c>
      <c r="Z80" s="148">
        <v>2.1628509999999999</v>
      </c>
      <c r="AA80" s="148">
        <v>0.76042600000000005</v>
      </c>
    </row>
  </sheetData>
  <phoneticPr fontId="23" type="noConversion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81"/>
  <sheetViews>
    <sheetView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1" sqref="F1:F1048576"/>
    </sheetView>
  </sheetViews>
  <sheetFormatPr baseColWidth="10" defaultColWidth="8.83203125" defaultRowHeight="15" x14ac:dyDescent="0.2"/>
  <cols>
    <col min="1" max="1" width="20.6640625" style="27" customWidth="1"/>
    <col min="2" max="16384" width="8.83203125" style="27"/>
  </cols>
  <sheetData>
    <row r="1" spans="1:16382" x14ac:dyDescent="0.2">
      <c r="A1" t="s">
        <v>133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spans="1:16382" s="31" customFormat="1" x14ac:dyDescent="0.2">
      <c r="A2" s="31" t="s">
        <v>0</v>
      </c>
      <c r="B2" s="117" t="s">
        <v>12</v>
      </c>
      <c r="C2" s="117" t="s">
        <v>11</v>
      </c>
      <c r="D2" s="117" t="s">
        <v>13</v>
      </c>
      <c r="E2" s="117" t="s">
        <v>14</v>
      </c>
      <c r="F2" s="117" t="s">
        <v>15</v>
      </c>
      <c r="G2" s="117" t="s">
        <v>16</v>
      </c>
      <c r="H2" s="117" t="s">
        <v>17</v>
      </c>
      <c r="I2" s="117" t="s">
        <v>18</v>
      </c>
      <c r="J2" s="117" t="s">
        <v>19</v>
      </c>
      <c r="K2" s="117" t="s">
        <v>20</v>
      </c>
      <c r="L2" s="117" t="s">
        <v>21</v>
      </c>
      <c r="M2" s="117" t="s">
        <v>22</v>
      </c>
      <c r="N2" s="117" t="s">
        <v>23</v>
      </c>
      <c r="O2" s="117" t="s">
        <v>24</v>
      </c>
      <c r="P2" s="117" t="s">
        <v>25</v>
      </c>
      <c r="Q2" s="117" t="s">
        <v>26</v>
      </c>
      <c r="R2" s="117" t="s">
        <v>27</v>
      </c>
      <c r="S2" s="117" t="s">
        <v>28</v>
      </c>
      <c r="T2" s="117" t="s">
        <v>29</v>
      </c>
      <c r="U2" s="117" t="s">
        <v>30</v>
      </c>
      <c r="V2" s="117" t="s">
        <v>31</v>
      </c>
      <c r="W2" s="117" t="s">
        <v>32</v>
      </c>
      <c r="X2" s="117" t="s">
        <v>33</v>
      </c>
      <c r="Y2" s="117" t="s">
        <v>34</v>
      </c>
      <c r="Z2" s="117" t="s">
        <v>35</v>
      </c>
      <c r="AA2" s="117" t="s">
        <v>36</v>
      </c>
    </row>
    <row r="3" spans="1:16382" s="31" customFormat="1" x14ac:dyDescent="0.2">
      <c r="B3" s="117" t="s">
        <v>128</v>
      </c>
      <c r="C3" s="117">
        <v>34</v>
      </c>
      <c r="D3" s="117">
        <v>59</v>
      </c>
      <c r="E3" s="117">
        <v>61</v>
      </c>
      <c r="F3" s="117">
        <v>65</v>
      </c>
      <c r="G3" s="117">
        <v>66</v>
      </c>
      <c r="H3" s="117">
        <v>75</v>
      </c>
      <c r="I3" s="117">
        <v>82</v>
      </c>
      <c r="J3" s="117">
        <v>95</v>
      </c>
      <c r="K3" s="117">
        <v>101</v>
      </c>
      <c r="L3" s="117">
        <v>103</v>
      </c>
      <c r="M3" s="117">
        <v>108</v>
      </c>
      <c r="N3" s="117">
        <v>109</v>
      </c>
      <c r="O3" s="117">
        <v>111</v>
      </c>
      <c r="P3" s="117">
        <v>115</v>
      </c>
      <c r="Q3" s="117">
        <v>118</v>
      </c>
      <c r="R3" s="117">
        <v>121</v>
      </c>
      <c r="S3" s="117">
        <v>128</v>
      </c>
      <c r="T3" s="117">
        <v>185</v>
      </c>
      <c r="U3" s="117">
        <v>189</v>
      </c>
      <c r="V3" s="117">
        <v>193</v>
      </c>
      <c r="W3" s="117">
        <v>195</v>
      </c>
      <c r="X3" s="117">
        <v>197</v>
      </c>
      <c r="Y3" s="117">
        <v>205</v>
      </c>
      <c r="Z3" s="117">
        <v>208</v>
      </c>
      <c r="AA3" s="117">
        <v>209</v>
      </c>
    </row>
    <row r="4" spans="1:16382" s="31" customFormat="1" x14ac:dyDescent="0.2">
      <c r="B4" s="146" t="s">
        <v>129</v>
      </c>
      <c r="C4" s="146" t="s">
        <v>126</v>
      </c>
      <c r="D4" s="146" t="s">
        <v>126</v>
      </c>
      <c r="E4" s="146" t="s">
        <v>126</v>
      </c>
      <c r="F4" s="146" t="s">
        <v>126</v>
      </c>
      <c r="G4" s="146" t="s">
        <v>126</v>
      </c>
      <c r="H4" s="146" t="s">
        <v>126</v>
      </c>
      <c r="I4" s="146" t="s">
        <v>126</v>
      </c>
      <c r="J4" s="146" t="s">
        <v>126</v>
      </c>
      <c r="K4" s="146" t="s">
        <v>126</v>
      </c>
      <c r="L4" s="146" t="s">
        <v>126</v>
      </c>
      <c r="M4" s="146" t="s">
        <v>126</v>
      </c>
      <c r="N4" s="146" t="s">
        <v>126</v>
      </c>
      <c r="O4" s="146" t="s">
        <v>126</v>
      </c>
      <c r="P4" s="146" t="s">
        <v>126</v>
      </c>
      <c r="Q4" s="146" t="s">
        <v>126</v>
      </c>
      <c r="R4" s="146" t="s">
        <v>126</v>
      </c>
      <c r="S4" s="146" t="s">
        <v>126</v>
      </c>
      <c r="T4" s="146" t="s">
        <v>126</v>
      </c>
      <c r="U4" s="146" t="s">
        <v>126</v>
      </c>
      <c r="V4" s="146" t="s">
        <v>126</v>
      </c>
      <c r="W4" s="146" t="s">
        <v>126</v>
      </c>
      <c r="X4" s="146" t="s">
        <v>126</v>
      </c>
      <c r="Y4" s="146" t="s">
        <v>126</v>
      </c>
      <c r="Z4" s="146" t="s">
        <v>126</v>
      </c>
      <c r="AA4" s="146" t="s">
        <v>126</v>
      </c>
    </row>
    <row r="5" spans="1:16382" s="31" customFormat="1" ht="59" customHeight="1" x14ac:dyDescent="0.2">
      <c r="B5" s="117"/>
      <c r="C5" s="118">
        <v>300.46904050000001</v>
      </c>
      <c r="D5" s="119">
        <v>2.6034650400000001E-2</v>
      </c>
      <c r="E5" s="119">
        <v>1.3346722900000001</v>
      </c>
      <c r="F5" s="119">
        <v>0.44671009900000003</v>
      </c>
      <c r="G5" s="119">
        <v>0.18921225150000001</v>
      </c>
      <c r="H5" s="119">
        <v>0.134896825</v>
      </c>
      <c r="I5" s="119">
        <v>1.8896869000000001</v>
      </c>
      <c r="J5" s="120">
        <v>4.9862130099999999E-2</v>
      </c>
      <c r="K5" s="120">
        <v>2.0319027999999999E-2</v>
      </c>
      <c r="L5" s="120">
        <v>6.6770791999999999E-3</v>
      </c>
      <c r="M5" s="120">
        <v>2.6166756999999999E-2</v>
      </c>
      <c r="N5" s="120">
        <v>9.7741864000000008E-3</v>
      </c>
      <c r="O5" s="120">
        <v>7.4941703999999998E-2</v>
      </c>
      <c r="P5" s="120">
        <v>2.0217504899999999E-2</v>
      </c>
      <c r="Q5" s="120">
        <v>5.2767245300000001E-2</v>
      </c>
      <c r="R5" s="120">
        <v>6.4630755999999998E-2</v>
      </c>
      <c r="S5" s="120">
        <v>0.16507398100000001</v>
      </c>
      <c r="T5" s="120">
        <v>2.70895944E-2</v>
      </c>
      <c r="U5" s="120">
        <v>1.57724336E-2</v>
      </c>
      <c r="V5" s="120">
        <v>9.0378899000000002E-3</v>
      </c>
      <c r="W5" s="120">
        <v>1.202059665E-2</v>
      </c>
      <c r="X5" s="120">
        <v>2.0014616650000001E-2</v>
      </c>
      <c r="Y5" s="120">
        <v>6.1714224000000003E-3</v>
      </c>
      <c r="Z5" s="120">
        <v>1.0816858699999999E-2</v>
      </c>
      <c r="AA5" s="120">
        <v>1.1750802100000001E-2</v>
      </c>
    </row>
    <row r="6" spans="1:16382" s="31" customFormat="1" x14ac:dyDescent="0.2">
      <c r="A6" s="31" t="s">
        <v>9</v>
      </c>
      <c r="B6" s="31">
        <v>32.5</v>
      </c>
      <c r="C6" s="31">
        <v>359511.2</v>
      </c>
      <c r="D6" s="31">
        <v>13870.560000000001</v>
      </c>
      <c r="E6" s="31">
        <v>291595.2</v>
      </c>
      <c r="F6" s="34">
        <v>14.977600000000002</v>
      </c>
      <c r="G6" s="34">
        <v>2.6373600000000001</v>
      </c>
      <c r="H6" s="34">
        <v>1.3349600000000001</v>
      </c>
      <c r="I6" s="34">
        <v>81.7256</v>
      </c>
      <c r="J6" s="40">
        <v>0.172568</v>
      </c>
      <c r="K6" s="40">
        <v>2.0319027999999999E-2</v>
      </c>
      <c r="L6" s="40">
        <v>0.28299447040000003</v>
      </c>
      <c r="M6" s="40">
        <v>22.236729574400002</v>
      </c>
      <c r="N6" s="40">
        <v>0.86609599999999998</v>
      </c>
      <c r="O6" s="40">
        <v>7.4941703999999998E-2</v>
      </c>
      <c r="P6" s="40">
        <v>2.0217504899999999E-2</v>
      </c>
      <c r="Q6" s="40">
        <v>0.234432</v>
      </c>
      <c r="R6" s="40">
        <v>6.4630755999999998E-2</v>
      </c>
      <c r="S6" s="40">
        <v>0.43956000000000001</v>
      </c>
      <c r="T6" s="40">
        <v>0.14326400000000003</v>
      </c>
      <c r="U6" s="40">
        <v>2.4094400000000002E-2</v>
      </c>
      <c r="V6" s="40">
        <v>9.0378899000000002E-3</v>
      </c>
      <c r="W6" s="40">
        <v>2.2792E-2</v>
      </c>
      <c r="X6" s="40">
        <v>0.61864000000000008</v>
      </c>
      <c r="Y6" s="40">
        <v>0.61212800000000012</v>
      </c>
      <c r="Z6" s="40">
        <v>2.4680480000000005</v>
      </c>
      <c r="AA6" s="40">
        <v>2.0512800000000001E-2</v>
      </c>
    </row>
    <row r="7" spans="1:16382" s="31" customFormat="1" x14ac:dyDescent="0.2">
      <c r="A7" s="31" t="s">
        <v>9</v>
      </c>
      <c r="B7" s="31">
        <v>32.5</v>
      </c>
      <c r="C7" s="31">
        <v>355697.6</v>
      </c>
      <c r="D7" s="31">
        <v>13349.6</v>
      </c>
      <c r="E7" s="31">
        <v>290712</v>
      </c>
      <c r="F7" s="34">
        <v>24.42</v>
      </c>
      <c r="G7" s="34">
        <v>117.21600000000001</v>
      </c>
      <c r="H7" s="34">
        <v>16.573040000000002</v>
      </c>
      <c r="I7" s="34">
        <v>83.028000000000006</v>
      </c>
      <c r="J7" s="40">
        <v>0.14652000000000001</v>
      </c>
      <c r="K7" s="40">
        <v>2.0319027999999999E-2</v>
      </c>
      <c r="L7" s="40">
        <v>0.19810864120000002</v>
      </c>
      <c r="M7" s="40">
        <v>23.247183590399999</v>
      </c>
      <c r="N7" s="40">
        <v>1.527064</v>
      </c>
      <c r="O7" s="40">
        <v>7.4941703999999998E-2</v>
      </c>
      <c r="P7" s="40">
        <v>2.0217504899999999E-2</v>
      </c>
      <c r="Q7" s="40">
        <v>0.26699200000000006</v>
      </c>
      <c r="R7" s="40">
        <v>6.4630755999999998E-2</v>
      </c>
      <c r="S7" s="40">
        <v>35.197360000000003</v>
      </c>
      <c r="T7" s="40">
        <v>0.27350400000000002</v>
      </c>
      <c r="U7" s="40">
        <v>1.7908000000000004E-2</v>
      </c>
      <c r="V7" s="40">
        <v>3.2560000000000006E-2</v>
      </c>
      <c r="W7" s="40">
        <v>1.202059665E-2</v>
      </c>
      <c r="X7" s="40">
        <v>2.0014616650000001E-2</v>
      </c>
      <c r="Y7" s="40">
        <v>0.82051200000000002</v>
      </c>
      <c r="Z7" s="40">
        <v>3.8420800000000002</v>
      </c>
      <c r="AA7" s="40">
        <v>3.5816000000000008E-2</v>
      </c>
    </row>
    <row r="8" spans="1:16382" x14ac:dyDescent="0.2">
      <c r="A8" s="27" t="s">
        <v>9</v>
      </c>
      <c r="B8" s="27">
        <v>32.5</v>
      </c>
      <c r="C8" s="27">
        <v>360488</v>
      </c>
      <c r="D8" s="27">
        <v>12763.52</v>
      </c>
      <c r="E8" s="27">
        <v>305083.2</v>
      </c>
      <c r="F8" s="121">
        <v>182.33600000000001</v>
      </c>
      <c r="G8" s="121">
        <v>11.396000000000001</v>
      </c>
      <c r="H8" s="121">
        <v>3.1583200000000002</v>
      </c>
      <c r="I8" s="121">
        <v>94.424000000000007</v>
      </c>
      <c r="J8" s="125">
        <v>0.19861600000000001</v>
      </c>
      <c r="K8" s="125">
        <v>2.0319027999999999E-2</v>
      </c>
      <c r="L8" s="125">
        <v>0.17204849927999999</v>
      </c>
      <c r="M8" s="125">
        <v>21.521065984000003</v>
      </c>
      <c r="N8" s="125">
        <v>1.214488</v>
      </c>
      <c r="O8" s="125">
        <v>7.4941703999999998E-2</v>
      </c>
      <c r="P8" s="125">
        <v>2.0217504899999999E-2</v>
      </c>
      <c r="Q8" s="125">
        <v>0.13675200000000001</v>
      </c>
      <c r="R8" s="125">
        <v>6.4630755999999998E-2</v>
      </c>
      <c r="S8" s="125">
        <v>29.434240000000003</v>
      </c>
      <c r="T8" s="125">
        <v>0.17907999999999999</v>
      </c>
      <c r="U8" s="125">
        <v>1.57724336E-2</v>
      </c>
      <c r="V8" s="125">
        <v>9.0378899000000002E-3</v>
      </c>
      <c r="W8" s="125">
        <v>1.202059665E-2</v>
      </c>
      <c r="X8" s="125">
        <v>2.0014616650000001E-2</v>
      </c>
      <c r="Y8" s="125">
        <v>1.1396000000000002</v>
      </c>
      <c r="Z8" s="125">
        <v>11.5588</v>
      </c>
      <c r="AA8" s="125">
        <v>3.5816000000000008E-2</v>
      </c>
    </row>
    <row r="9" spans="1:16382" x14ac:dyDescent="0.2">
      <c r="A9" s="27" t="s">
        <v>9</v>
      </c>
      <c r="B9" s="27">
        <v>32.5</v>
      </c>
      <c r="C9" s="27">
        <v>353235.20000000001</v>
      </c>
      <c r="D9" s="27">
        <v>15270.640000000001</v>
      </c>
      <c r="E9" s="27">
        <v>278388</v>
      </c>
      <c r="F9" s="121">
        <v>41.351200000000006</v>
      </c>
      <c r="G9" s="121">
        <v>94.424000000000007</v>
      </c>
      <c r="H9" s="121">
        <v>2.0187200000000001</v>
      </c>
      <c r="I9" s="121">
        <v>95.726399999999998</v>
      </c>
      <c r="J9" s="125">
        <v>7.488800000000001E-2</v>
      </c>
      <c r="K9" s="125">
        <v>2.0319027999999999E-2</v>
      </c>
      <c r="L9" s="125">
        <v>0.46469735600000001</v>
      </c>
      <c r="M9" s="125">
        <v>24.4510283776</v>
      </c>
      <c r="N9" s="125">
        <v>0.83028000000000002</v>
      </c>
      <c r="O9" s="125">
        <v>7.4941703999999998E-2</v>
      </c>
      <c r="P9" s="125">
        <v>2.0217504899999999E-2</v>
      </c>
      <c r="Q9" s="125">
        <v>0.33536800000000005</v>
      </c>
      <c r="R9" s="125">
        <v>6.4630755999999998E-2</v>
      </c>
      <c r="S9" s="125">
        <v>24.192080000000001</v>
      </c>
      <c r="T9" s="125">
        <v>0.2442</v>
      </c>
      <c r="U9" s="125">
        <v>1.57724336E-2</v>
      </c>
      <c r="V9" s="125">
        <v>4.2327999999999998E-2</v>
      </c>
      <c r="W9" s="125">
        <v>1.202059665E-2</v>
      </c>
      <c r="X9" s="125">
        <v>2.0014616650000001E-2</v>
      </c>
      <c r="Y9" s="125">
        <v>0.49165600000000004</v>
      </c>
      <c r="Z9" s="125">
        <v>2.565728</v>
      </c>
      <c r="AA9" s="125">
        <v>0.110704</v>
      </c>
    </row>
    <row r="10" spans="1:16382" x14ac:dyDescent="0.2">
      <c r="A10" s="27" t="s">
        <v>9</v>
      </c>
      <c r="B10" s="27">
        <v>32.5</v>
      </c>
      <c r="C10" s="27">
        <v>386536</v>
      </c>
      <c r="D10" s="27">
        <v>13935.68</v>
      </c>
      <c r="E10" s="27">
        <v>269271.2</v>
      </c>
      <c r="F10" s="121">
        <v>43.630400000000009</v>
      </c>
      <c r="G10" s="121">
        <v>26.048000000000002</v>
      </c>
      <c r="H10" s="121">
        <v>5.3398400000000006</v>
      </c>
      <c r="I10" s="121">
        <v>139.6824</v>
      </c>
      <c r="J10" s="125">
        <v>0.10419200000000001</v>
      </c>
      <c r="K10" s="125">
        <v>2.0319027999999999E-2</v>
      </c>
      <c r="L10" s="125">
        <v>0.39686080416000002</v>
      </c>
      <c r="M10" s="125">
        <v>23.409436582400001</v>
      </c>
      <c r="N10" s="125">
        <v>1.2861200000000002</v>
      </c>
      <c r="O10" s="125">
        <v>7.4941703999999998E-2</v>
      </c>
      <c r="P10" s="125">
        <v>2.0217504899999999E-2</v>
      </c>
      <c r="Q10" s="125">
        <v>0.20838400000000001</v>
      </c>
      <c r="R10" s="125">
        <v>0.12047200000000001</v>
      </c>
      <c r="S10" s="125">
        <v>25.689840000000004</v>
      </c>
      <c r="T10" s="125">
        <v>0.33536800000000005</v>
      </c>
      <c r="U10" s="125">
        <v>1.57724336E-2</v>
      </c>
      <c r="V10" s="125">
        <v>9.0378899000000002E-3</v>
      </c>
      <c r="W10" s="125">
        <v>1.202059665E-2</v>
      </c>
      <c r="X10" s="125">
        <v>2.0014616650000001E-2</v>
      </c>
      <c r="Y10" s="125">
        <v>0.44932800000000001</v>
      </c>
      <c r="Z10" s="125">
        <v>1.370776</v>
      </c>
      <c r="AA10" s="125">
        <v>1.6280000000000003E-2</v>
      </c>
    </row>
    <row r="11" spans="1:16382" x14ac:dyDescent="0.2">
      <c r="A11" s="27" t="s">
        <v>9</v>
      </c>
      <c r="B11" s="27">
        <v>32.5</v>
      </c>
      <c r="C11" s="27">
        <v>398208.80000000005</v>
      </c>
      <c r="D11" s="27">
        <v>12796.080000000002</v>
      </c>
      <c r="E11" s="27">
        <v>273178.40000000002</v>
      </c>
      <c r="F11" s="121">
        <v>32.885600000000004</v>
      </c>
      <c r="G11" s="121">
        <v>6.7073600000000004</v>
      </c>
      <c r="H11" s="121">
        <v>15.53112</v>
      </c>
      <c r="I11" s="121">
        <v>89.865600000000001</v>
      </c>
      <c r="J11" s="125">
        <v>0.13675200000000001</v>
      </c>
      <c r="K11" s="125">
        <v>2.0319027999999999E-2</v>
      </c>
      <c r="L11" s="125">
        <v>0.26653123900000009</v>
      </c>
      <c r="M11" s="125">
        <v>22.400951795200001</v>
      </c>
      <c r="N11" s="125">
        <v>1.1623920000000001</v>
      </c>
      <c r="O11" s="125">
        <v>7.4941703999999998E-2</v>
      </c>
      <c r="P11" s="125">
        <v>2.0217504899999999E-2</v>
      </c>
      <c r="Q11" s="125">
        <v>0.345136</v>
      </c>
      <c r="R11" s="125">
        <v>6.4630755999999998E-2</v>
      </c>
      <c r="S11" s="125">
        <v>41.872160000000001</v>
      </c>
      <c r="T11" s="125">
        <v>0.2442</v>
      </c>
      <c r="U11" s="125">
        <v>1.57724336E-2</v>
      </c>
      <c r="V11" s="125">
        <v>9.0378899000000002E-3</v>
      </c>
      <c r="W11" s="125">
        <v>1.202059665E-2</v>
      </c>
      <c r="X11" s="125">
        <v>2.0014616650000001E-2</v>
      </c>
      <c r="Y11" s="125">
        <v>0.53072799999999998</v>
      </c>
      <c r="Z11" s="125">
        <v>1.9047600000000002</v>
      </c>
      <c r="AA11" s="125">
        <v>1.1750802100000001E-2</v>
      </c>
    </row>
    <row r="12" spans="1:16382" x14ac:dyDescent="0.2">
      <c r="A12" s="27" t="s">
        <v>9</v>
      </c>
      <c r="B12" s="27">
        <v>32.5</v>
      </c>
      <c r="C12" s="27">
        <v>388440.80000000005</v>
      </c>
      <c r="D12" s="27">
        <v>12796.080000000002</v>
      </c>
      <c r="E12" s="27">
        <v>264712.80000000005</v>
      </c>
      <c r="F12" s="121">
        <v>24.42</v>
      </c>
      <c r="G12" s="121">
        <v>14.684560000000001</v>
      </c>
      <c r="H12" s="121">
        <v>12.21</v>
      </c>
      <c r="I12" s="121">
        <v>106.47120000000001</v>
      </c>
      <c r="J12" s="125">
        <v>5.8608E-2</v>
      </c>
      <c r="K12" s="125">
        <v>3.5124099999999991E-2</v>
      </c>
      <c r="L12" s="125">
        <v>0.23082055580000002</v>
      </c>
      <c r="M12" s="125">
        <v>23.052479999999999</v>
      </c>
      <c r="N12" s="125">
        <v>1.1721600000000001</v>
      </c>
      <c r="O12" s="125">
        <v>7.4941703999999998E-2</v>
      </c>
      <c r="P12" s="125">
        <v>2.0217504899999999E-2</v>
      </c>
      <c r="Q12" s="125">
        <v>0.68701600000000007</v>
      </c>
      <c r="R12" s="125">
        <v>6.4630755999999998E-2</v>
      </c>
      <c r="S12" s="125">
        <v>93.837920000000011</v>
      </c>
      <c r="T12" s="125">
        <v>0.16931199999999999</v>
      </c>
      <c r="U12" s="125">
        <v>1.57724336E-2</v>
      </c>
      <c r="V12" s="125">
        <v>9.0378899000000002E-3</v>
      </c>
      <c r="W12" s="125">
        <v>1.202059665E-2</v>
      </c>
      <c r="X12" s="125">
        <v>2.0014616650000001E-2</v>
      </c>
      <c r="Y12" s="125">
        <v>1.2698400000000001</v>
      </c>
      <c r="Z12" s="125">
        <v>3.3862399999999999</v>
      </c>
      <c r="AA12" s="125">
        <v>2.9629600000000002E-2</v>
      </c>
    </row>
    <row r="13" spans="1:16382" x14ac:dyDescent="0.2">
      <c r="A13" s="27" t="s">
        <v>9</v>
      </c>
      <c r="B13" s="27">
        <v>32.5</v>
      </c>
      <c r="C13" s="27">
        <v>402767.2</v>
      </c>
      <c r="D13" s="27">
        <v>13154.240000000002</v>
      </c>
      <c r="E13" s="27">
        <v>280016</v>
      </c>
      <c r="F13" s="121">
        <v>22.010560000000002</v>
      </c>
      <c r="G13" s="121">
        <v>6.8701600000000003</v>
      </c>
      <c r="H13" s="121">
        <v>7.8469600000000002</v>
      </c>
      <c r="I13" s="121">
        <v>112.98320000000001</v>
      </c>
      <c r="J13" s="125">
        <v>4.9862130099999999E-2</v>
      </c>
      <c r="K13" s="125">
        <v>2.0319027999999999E-2</v>
      </c>
      <c r="L13" s="125">
        <v>0.27967810860000003</v>
      </c>
      <c r="M13" s="125">
        <v>24.613281369600003</v>
      </c>
      <c r="N13" s="125">
        <v>1.9503440000000003</v>
      </c>
      <c r="O13" s="125">
        <v>7.4941703999999998E-2</v>
      </c>
      <c r="P13" s="125">
        <v>2.0217504899999999E-2</v>
      </c>
      <c r="Q13" s="125">
        <v>0.172568</v>
      </c>
      <c r="R13" s="125">
        <v>6.4630755999999998E-2</v>
      </c>
      <c r="S13" s="125">
        <v>40.732559999999999</v>
      </c>
      <c r="T13" s="125">
        <v>0.22792000000000001</v>
      </c>
      <c r="U13" s="125">
        <v>2.0838400000000003E-2</v>
      </c>
      <c r="V13" s="125">
        <v>1.5303200000000001E-2</v>
      </c>
      <c r="W13" s="125">
        <v>1.202059665E-2</v>
      </c>
      <c r="X13" s="125">
        <v>3.9072000000000003E-2</v>
      </c>
      <c r="Y13" s="125">
        <v>1.66056</v>
      </c>
      <c r="Z13" s="125">
        <v>4.1025600000000004</v>
      </c>
      <c r="AA13" s="125">
        <v>1.1750802100000001E-2</v>
      </c>
    </row>
    <row r="14" spans="1:16382" x14ac:dyDescent="0.2">
      <c r="A14" s="27" t="s">
        <v>9</v>
      </c>
      <c r="B14" s="27">
        <v>32.5</v>
      </c>
      <c r="C14" s="27">
        <v>394676</v>
      </c>
      <c r="D14" s="27">
        <v>13707.76</v>
      </c>
      <c r="E14" s="27">
        <v>287504.80000000005</v>
      </c>
      <c r="F14" s="121">
        <v>21.489600000000003</v>
      </c>
      <c r="G14" s="121">
        <v>5.2421600000000002</v>
      </c>
      <c r="H14" s="121">
        <v>3.5164800000000001</v>
      </c>
      <c r="I14" s="121">
        <v>88.563200000000009</v>
      </c>
      <c r="J14" s="125">
        <v>4.9862130099999999E-2</v>
      </c>
      <c r="K14" s="125">
        <v>2.0319027999999999E-2</v>
      </c>
      <c r="L14" s="125">
        <v>0.16511605200000001</v>
      </c>
      <c r="M14" s="125">
        <v>27.543353164800003</v>
      </c>
      <c r="N14" s="125">
        <v>1.7224240000000002</v>
      </c>
      <c r="O14" s="125">
        <v>7.4941703999999998E-2</v>
      </c>
      <c r="P14" s="125">
        <v>0.35748014719999999</v>
      </c>
      <c r="Q14" s="125">
        <v>0.18884799999999999</v>
      </c>
      <c r="R14" s="125">
        <v>6.4630755999999998E-2</v>
      </c>
      <c r="S14" s="125">
        <v>9.4749599999999994</v>
      </c>
      <c r="T14" s="125">
        <v>0.14977600000000002</v>
      </c>
      <c r="U14" s="125">
        <v>2.9304E-2</v>
      </c>
      <c r="V14" s="125">
        <v>9.0378899000000002E-3</v>
      </c>
      <c r="W14" s="125">
        <v>2.2792E-2</v>
      </c>
      <c r="X14" s="125">
        <v>0.22792000000000001</v>
      </c>
      <c r="Y14" s="125">
        <v>1.4652000000000001</v>
      </c>
      <c r="Z14" s="125">
        <v>3.7118400000000005</v>
      </c>
      <c r="AA14" s="125">
        <v>1.4652E-2</v>
      </c>
    </row>
    <row r="15" spans="1:16382" ht="14" customHeight="1" x14ac:dyDescent="0.2">
      <c r="A15" s="27" t="s">
        <v>9</v>
      </c>
      <c r="B15" s="27">
        <v>32.5</v>
      </c>
      <c r="C15" s="27">
        <v>374444</v>
      </c>
      <c r="D15" s="27">
        <v>14456.640000000001</v>
      </c>
      <c r="E15" s="27">
        <v>301505.60000000003</v>
      </c>
      <c r="F15" s="121">
        <v>37.444000000000003</v>
      </c>
      <c r="G15" s="121">
        <v>26.048000000000002</v>
      </c>
      <c r="H15" s="121">
        <v>16.768400000000003</v>
      </c>
      <c r="I15" s="121">
        <v>149.4504</v>
      </c>
      <c r="J15" s="125">
        <v>7.488800000000001E-2</v>
      </c>
      <c r="K15" s="125">
        <v>2.0319027999999999E-2</v>
      </c>
      <c r="L15" s="125">
        <v>0.16227780420000001</v>
      </c>
      <c r="M15" s="125">
        <v>27.28528</v>
      </c>
      <c r="N15" s="125">
        <v>2.0838400000000004</v>
      </c>
      <c r="O15" s="125">
        <v>7.4941703999999998E-2</v>
      </c>
      <c r="P15" s="125">
        <v>4.1589539199999997E-2</v>
      </c>
      <c r="Q15" s="125">
        <v>0.205128</v>
      </c>
      <c r="R15" s="125">
        <v>6.4630755999999998E-2</v>
      </c>
      <c r="S15" s="125">
        <v>134.14720000000003</v>
      </c>
      <c r="T15" s="125">
        <v>0.19861600000000001</v>
      </c>
      <c r="U15" s="125">
        <v>1.6280000000000003E-2</v>
      </c>
      <c r="V15" s="125">
        <v>9.0378899000000002E-3</v>
      </c>
      <c r="W15" s="125">
        <v>1.202059665E-2</v>
      </c>
      <c r="X15" s="125">
        <v>0.19536000000000001</v>
      </c>
      <c r="Y15" s="125">
        <v>1.100528</v>
      </c>
      <c r="Z15" s="125">
        <v>9.9959199999999999</v>
      </c>
      <c r="AA15" s="125">
        <v>8.7912000000000004E-2</v>
      </c>
    </row>
    <row r="16" spans="1:16382" s="149" customFormat="1" x14ac:dyDescent="0.2">
      <c r="A16" s="149" t="s">
        <v>140</v>
      </c>
      <c r="B16" s="149">
        <v>32.5</v>
      </c>
      <c r="C16" s="149">
        <v>380490</v>
      </c>
      <c r="D16" s="149">
        <v>13528.68</v>
      </c>
      <c r="E16" s="149">
        <f>283760.4*1.05</f>
        <v>297948.42000000004</v>
      </c>
      <c r="F16" s="150">
        <v>28.652800000000003</v>
      </c>
      <c r="G16" s="150">
        <v>13.040280000000001</v>
      </c>
      <c r="H16" s="150">
        <v>6.5934000000000008</v>
      </c>
      <c r="I16" s="150">
        <v>95.075199999999995</v>
      </c>
      <c r="J16" s="150">
        <v>8.9540000000000008E-2</v>
      </c>
      <c r="K16" s="150">
        <v>2.0319027999999999E-2</v>
      </c>
      <c r="L16" s="150">
        <v>0.24867589740000007</v>
      </c>
      <c r="M16" s="150">
        <v>23.328310086400002</v>
      </c>
      <c r="N16" s="150">
        <v>1.2503040000000001</v>
      </c>
      <c r="O16" s="150">
        <v>7.4941703999999998E-2</v>
      </c>
      <c r="P16" s="150">
        <v>2.0217504899999999E-2</v>
      </c>
      <c r="Q16" s="150">
        <v>0.22140799999999999</v>
      </c>
      <c r="R16" s="150">
        <v>6.4630755999999998E-2</v>
      </c>
      <c r="S16" s="150">
        <v>32.315800000000003</v>
      </c>
      <c r="T16" s="150">
        <v>0.21326800000000001</v>
      </c>
      <c r="U16" s="150">
        <v>1.60262168E-2</v>
      </c>
      <c r="V16" s="150">
        <v>9.0378899000000002E-3</v>
      </c>
      <c r="W16" s="150">
        <v>1.202059665E-2</v>
      </c>
      <c r="X16" s="150">
        <v>2.0014616650000001E-2</v>
      </c>
      <c r="Y16" s="150">
        <v>0.96052000000000004</v>
      </c>
      <c r="Z16" s="150">
        <v>3.5490400000000002</v>
      </c>
      <c r="AA16" s="150">
        <v>2.5071200000000002E-2</v>
      </c>
    </row>
    <row r="17" spans="1:27" s="122" customFormat="1" x14ac:dyDescent="0.2">
      <c r="A17" s="122" t="s">
        <v>3</v>
      </c>
      <c r="B17" s="27">
        <v>32.5</v>
      </c>
      <c r="C17" s="122">
        <v>329507.20000000001</v>
      </c>
      <c r="D17" s="122">
        <v>12568.160000000002</v>
      </c>
      <c r="E17" s="122">
        <v>339316</v>
      </c>
      <c r="F17" s="123">
        <v>29.629600000000003</v>
      </c>
      <c r="G17" s="123">
        <v>7.8144</v>
      </c>
      <c r="H17" s="123">
        <v>9.1168000000000013</v>
      </c>
      <c r="I17" s="123">
        <v>201.87200000000001</v>
      </c>
      <c r="J17" s="126">
        <v>0.19536000000000001</v>
      </c>
      <c r="K17" s="126">
        <v>22.974539500000002</v>
      </c>
      <c r="L17" s="126">
        <v>17.061084555800001</v>
      </c>
      <c r="M17" s="126">
        <v>183.31280000000001</v>
      </c>
      <c r="N17" s="126">
        <v>0.71631999999999996</v>
      </c>
      <c r="O17" s="126">
        <v>7.4941703999999998E-2</v>
      </c>
      <c r="P17" s="126">
        <v>2.0217504899999999E-2</v>
      </c>
      <c r="Q17" s="126">
        <v>0.6048</v>
      </c>
      <c r="R17" s="126">
        <v>6.8376000000000006E-2</v>
      </c>
      <c r="S17" s="126">
        <v>25.396800000000002</v>
      </c>
      <c r="T17" s="126">
        <v>0.54700800000000005</v>
      </c>
      <c r="U17" s="126">
        <v>3.4188000000000001</v>
      </c>
      <c r="V17" s="126">
        <v>8.7912000000000004E-2</v>
      </c>
      <c r="W17" s="126">
        <v>6.8376000000000006E-2</v>
      </c>
      <c r="X17" s="126">
        <v>2.0014616650000001E-2</v>
      </c>
      <c r="Y17" s="126">
        <v>0.192104</v>
      </c>
      <c r="Z17" s="126">
        <v>3.8746400000000003</v>
      </c>
      <c r="AA17" s="126">
        <v>4.2327999999999998E-2</v>
      </c>
    </row>
    <row r="18" spans="1:27" s="122" customFormat="1" x14ac:dyDescent="0.2">
      <c r="A18" s="122" t="s">
        <v>3</v>
      </c>
      <c r="B18" s="27">
        <v>32.5</v>
      </c>
      <c r="C18" s="122">
        <v>326902.40000000002</v>
      </c>
      <c r="D18" s="122">
        <v>10451.76</v>
      </c>
      <c r="E18" s="122">
        <v>348107.2</v>
      </c>
      <c r="F18" s="123">
        <v>7.4888000000000012</v>
      </c>
      <c r="G18" s="123">
        <v>0.87912000000000001</v>
      </c>
      <c r="H18" s="123">
        <v>38.844080000000005</v>
      </c>
      <c r="I18" s="123">
        <v>207.08160000000004</v>
      </c>
      <c r="J18" s="126">
        <v>4.9862130099999999E-2</v>
      </c>
      <c r="K18" s="126">
        <v>4.5934834000000002</v>
      </c>
      <c r="L18" s="126">
        <v>21.522079257120001</v>
      </c>
      <c r="M18" s="126">
        <v>270.24800000000005</v>
      </c>
      <c r="N18" s="126">
        <v>1.8233600000000001</v>
      </c>
      <c r="O18" s="126">
        <v>7.4941703999999998E-2</v>
      </c>
      <c r="P18" s="126">
        <v>3.4878272000000009E-2</v>
      </c>
      <c r="Q18" s="126">
        <v>0.26048000000000004</v>
      </c>
      <c r="R18" s="126">
        <v>1.56288</v>
      </c>
      <c r="S18" s="126">
        <v>75.213600000000014</v>
      </c>
      <c r="T18" s="126">
        <v>0.31908800000000004</v>
      </c>
      <c r="U18" s="126">
        <v>1.49776</v>
      </c>
      <c r="V18" s="126">
        <v>2.7350400000000004E-2</v>
      </c>
      <c r="W18" s="126">
        <v>1.202059665E-2</v>
      </c>
      <c r="X18" s="126">
        <v>0.11396000000000001</v>
      </c>
      <c r="Y18" s="126">
        <v>7.8144000000000005E-2</v>
      </c>
      <c r="Z18" s="126">
        <v>0.4884</v>
      </c>
      <c r="AA18" s="126">
        <v>1.20472</v>
      </c>
    </row>
    <row r="19" spans="1:27" s="122" customFormat="1" x14ac:dyDescent="0.2">
      <c r="A19" s="122" t="s">
        <v>3</v>
      </c>
      <c r="B19" s="27">
        <v>32.5</v>
      </c>
      <c r="C19" s="122">
        <v>326902.40000000002</v>
      </c>
      <c r="D19" s="122">
        <v>10354.08</v>
      </c>
      <c r="E19" s="122">
        <v>347130.4</v>
      </c>
      <c r="F19" s="123">
        <v>4.3956000000000008</v>
      </c>
      <c r="G19" s="123">
        <v>143.26400000000001</v>
      </c>
      <c r="H19" s="123">
        <v>36.955600000000004</v>
      </c>
      <c r="I19" s="123">
        <v>185.91760000000002</v>
      </c>
      <c r="J19" s="126">
        <v>0.84655999999999998</v>
      </c>
      <c r="K19" s="126">
        <v>6.3861962999999999</v>
      </c>
      <c r="L19" s="126">
        <v>24.354528944000002</v>
      </c>
      <c r="M19" s="126">
        <v>240.94400000000002</v>
      </c>
      <c r="N19" s="126">
        <v>1.116808</v>
      </c>
      <c r="O19" s="126">
        <v>7.4941703999999998E-2</v>
      </c>
      <c r="P19" s="126">
        <v>2.0217504899999999E-2</v>
      </c>
      <c r="Q19" s="126">
        <v>0.9768</v>
      </c>
      <c r="R19" s="126">
        <v>6.4630755999999998E-2</v>
      </c>
      <c r="S19" s="126">
        <v>70.980800000000016</v>
      </c>
      <c r="T19" s="126">
        <v>0.39072000000000001</v>
      </c>
      <c r="U19" s="126">
        <v>1.75824</v>
      </c>
      <c r="V19" s="126">
        <v>0.15303200000000003</v>
      </c>
      <c r="W19" s="126">
        <v>0.29304000000000002</v>
      </c>
      <c r="X19" s="126">
        <v>2.0014616650000001E-2</v>
      </c>
      <c r="Y19" s="126">
        <v>9.1167999999999999E-2</v>
      </c>
      <c r="Z19" s="126">
        <v>1.0419200000000002</v>
      </c>
      <c r="AA19" s="126">
        <v>1.1750802100000001E-2</v>
      </c>
    </row>
    <row r="20" spans="1:27" s="122" customFormat="1" x14ac:dyDescent="0.2">
      <c r="A20" s="122" t="s">
        <v>3</v>
      </c>
      <c r="B20" s="27">
        <v>32.5</v>
      </c>
      <c r="C20" s="122">
        <v>314529.60000000003</v>
      </c>
      <c r="D20" s="122">
        <v>9409.84</v>
      </c>
      <c r="E20" s="122">
        <v>331176</v>
      </c>
      <c r="F20" s="123">
        <v>8.14</v>
      </c>
      <c r="G20" s="123">
        <v>3.7118400000000005</v>
      </c>
      <c r="H20" s="123">
        <v>64.79440000000001</v>
      </c>
      <c r="I20" s="123">
        <v>146.19440000000003</v>
      </c>
      <c r="J20" s="126">
        <v>7.488800000000001E-2</v>
      </c>
      <c r="K20" s="126">
        <v>5.1801603333333333</v>
      </c>
      <c r="L20" s="126">
        <v>22.661606413000001</v>
      </c>
      <c r="M20" s="126">
        <v>204.47680000000003</v>
      </c>
      <c r="N20" s="126">
        <v>1.6345120000000002</v>
      </c>
      <c r="O20" s="126">
        <v>7.4941703999999998E-2</v>
      </c>
      <c r="P20" s="126">
        <v>0.71453831679999991</v>
      </c>
      <c r="Q20" s="126">
        <v>0.49491200000000002</v>
      </c>
      <c r="R20" s="126">
        <v>6.4630755999999998E-2</v>
      </c>
      <c r="S20" s="126">
        <v>76.516000000000005</v>
      </c>
      <c r="T20" s="126">
        <v>0.40374399999999999</v>
      </c>
      <c r="U20" s="126">
        <v>1.3675200000000003</v>
      </c>
      <c r="V20" s="126">
        <v>0.14326400000000003</v>
      </c>
      <c r="W20" s="126">
        <v>1.202059665E-2</v>
      </c>
      <c r="X20" s="126">
        <v>2.0014616650000001E-2</v>
      </c>
      <c r="Y20" s="126">
        <v>0.40048800000000001</v>
      </c>
      <c r="Z20" s="126">
        <v>4.2979200000000004</v>
      </c>
      <c r="AA20" s="126">
        <v>3.9072000000000003E-2</v>
      </c>
    </row>
    <row r="21" spans="1:27" s="122" customFormat="1" x14ac:dyDescent="0.2">
      <c r="A21" s="122" t="s">
        <v>3</v>
      </c>
      <c r="B21" s="27">
        <v>32.5</v>
      </c>
      <c r="C21" s="122">
        <v>320532.8</v>
      </c>
      <c r="D21" s="122">
        <v>10223.84</v>
      </c>
      <c r="E21" s="122">
        <v>338339.2</v>
      </c>
      <c r="F21" s="123">
        <v>4.8840000000000003</v>
      </c>
      <c r="G21" s="123">
        <v>4.5584000000000007</v>
      </c>
      <c r="H21" s="123">
        <v>34.513600000000004</v>
      </c>
      <c r="I21" s="123">
        <v>222.05920000000003</v>
      </c>
      <c r="J21" s="126">
        <v>0.9768</v>
      </c>
      <c r="K21" s="126">
        <v>6.0452524000000007</v>
      </c>
      <c r="L21" s="126">
        <v>23.67106119812</v>
      </c>
      <c r="M21" s="126">
        <v>218.80144957440001</v>
      </c>
      <c r="N21" s="126">
        <v>1.1982080000000002</v>
      </c>
      <c r="O21" s="126">
        <v>7.4941703999999998E-2</v>
      </c>
      <c r="P21" s="126">
        <v>3.2544996352000002</v>
      </c>
      <c r="Q21" s="126">
        <v>0.41676800000000003</v>
      </c>
      <c r="R21" s="126">
        <v>8.4655999999999995E-2</v>
      </c>
      <c r="S21" s="126">
        <v>85.307200000000009</v>
      </c>
      <c r="T21" s="126">
        <v>0.214896</v>
      </c>
      <c r="U21" s="126">
        <v>1.20472</v>
      </c>
      <c r="V21" s="126">
        <v>9.4423999999999994E-2</v>
      </c>
      <c r="W21" s="126">
        <v>6.1864000000000002E-2</v>
      </c>
      <c r="X21" s="126">
        <v>2.0014616650000001E-2</v>
      </c>
      <c r="Y21" s="126">
        <v>1.69312E-2</v>
      </c>
      <c r="Z21" s="126">
        <v>2.2792000000000003</v>
      </c>
      <c r="AA21" s="126">
        <v>1.00936</v>
      </c>
    </row>
    <row r="22" spans="1:27" s="122" customFormat="1" x14ac:dyDescent="0.2">
      <c r="A22" s="122" t="s">
        <v>3</v>
      </c>
      <c r="B22" s="27">
        <v>32.5</v>
      </c>
      <c r="C22" s="122">
        <v>315832</v>
      </c>
      <c r="D22" s="122">
        <v>10953.183999999999</v>
      </c>
      <c r="E22" s="122">
        <v>355636.8</v>
      </c>
      <c r="F22" s="123">
        <v>159.54400000000001</v>
      </c>
      <c r="G22" s="123">
        <v>4.20024</v>
      </c>
      <c r="H22" s="123">
        <v>0.134896825</v>
      </c>
      <c r="I22" s="123">
        <v>131.54240000000001</v>
      </c>
      <c r="J22" s="126">
        <v>4.9862130099999999E-2</v>
      </c>
      <c r="K22" s="126">
        <v>8.7667528666666676</v>
      </c>
      <c r="L22" s="126">
        <v>14.358914034160001</v>
      </c>
      <c r="M22" s="126">
        <v>176.14938119680002</v>
      </c>
      <c r="N22" s="126">
        <v>0.79120800000000002</v>
      </c>
      <c r="O22" s="126">
        <v>7.4941703999999998E-2</v>
      </c>
      <c r="P22" s="126">
        <v>0.192605424</v>
      </c>
      <c r="Q22" s="126">
        <v>0.76516000000000006</v>
      </c>
      <c r="R22" s="126">
        <v>0.39072000000000001</v>
      </c>
      <c r="S22" s="126">
        <v>5.5352000000000006</v>
      </c>
      <c r="T22" s="126">
        <v>0.35164800000000002</v>
      </c>
      <c r="U22" s="126">
        <v>1.1461120000000002</v>
      </c>
      <c r="V22" s="126">
        <v>2.0512800000000001E-2</v>
      </c>
      <c r="W22" s="126">
        <v>1.202059665E-2</v>
      </c>
      <c r="X22" s="126">
        <v>2.0014616650000001E-2</v>
      </c>
      <c r="Y22" s="126">
        <v>0.58608000000000005</v>
      </c>
      <c r="Z22" s="126">
        <v>4.6235200000000001</v>
      </c>
      <c r="AA22" s="126">
        <v>1.1750802100000001E-2</v>
      </c>
    </row>
    <row r="23" spans="1:27" s="122" customFormat="1" x14ac:dyDescent="0.2">
      <c r="A23" s="122" t="s">
        <v>3</v>
      </c>
      <c r="B23" s="27">
        <v>32.5</v>
      </c>
      <c r="C23" s="122">
        <v>342205.60000000003</v>
      </c>
      <c r="D23" s="122">
        <v>11493.68</v>
      </c>
      <c r="E23" s="122">
        <v>362800</v>
      </c>
      <c r="F23" s="123">
        <v>5.8282400000000001</v>
      </c>
      <c r="G23" s="123">
        <v>1.3675200000000003</v>
      </c>
      <c r="H23" s="123">
        <v>40.439520000000002</v>
      </c>
      <c r="I23" s="123">
        <v>276.43440000000004</v>
      </c>
      <c r="J23" s="126">
        <v>4.9862130099999999E-2</v>
      </c>
      <c r="K23" s="126">
        <v>29.229383333333338</v>
      </c>
      <c r="L23" s="126">
        <v>28.912369356000003</v>
      </c>
      <c r="M23" s="126">
        <v>201.54640000000003</v>
      </c>
      <c r="N23" s="126">
        <v>0.83028000000000002</v>
      </c>
      <c r="O23" s="126">
        <v>7.4941703999999998E-2</v>
      </c>
      <c r="P23" s="126">
        <v>2.0217504899999999E-2</v>
      </c>
      <c r="Q23" s="126">
        <v>0.34839199999999998</v>
      </c>
      <c r="R23" s="126">
        <v>6.4630755999999998E-2</v>
      </c>
      <c r="S23" s="126">
        <v>130.24</v>
      </c>
      <c r="T23" s="126">
        <v>0.82376800000000006</v>
      </c>
      <c r="U23" s="126">
        <v>3.8746400000000003</v>
      </c>
      <c r="V23" s="126">
        <v>9.1167999999999996E-3</v>
      </c>
      <c r="W23" s="126">
        <v>1.202059665E-2</v>
      </c>
      <c r="X23" s="126">
        <v>2.0014616650000001E-2</v>
      </c>
      <c r="Y23" s="126">
        <v>6.5120000000000011E-2</v>
      </c>
      <c r="Z23" s="126">
        <v>1.3349600000000001</v>
      </c>
      <c r="AA23" s="126">
        <v>1.1750802100000001E-2</v>
      </c>
    </row>
    <row r="24" spans="1:27" s="122" customFormat="1" x14ac:dyDescent="0.2">
      <c r="A24" s="122" t="s">
        <v>3</v>
      </c>
      <c r="B24" s="27">
        <v>32.5</v>
      </c>
      <c r="C24" s="122">
        <v>329181.60000000003</v>
      </c>
      <c r="D24" s="122">
        <v>11363.44</v>
      </c>
      <c r="E24" s="122">
        <v>354660</v>
      </c>
      <c r="F24" s="123">
        <v>6.0887200000000004</v>
      </c>
      <c r="G24" s="123">
        <v>1.49776</v>
      </c>
      <c r="H24" s="123">
        <v>0.134896825</v>
      </c>
      <c r="I24" s="123">
        <v>142.9384</v>
      </c>
      <c r="J24" s="126">
        <v>5.2096000000000003E-2</v>
      </c>
      <c r="K24" s="126">
        <v>0.36867416666666669</v>
      </c>
      <c r="L24" s="126">
        <v>5.6002189618799996</v>
      </c>
      <c r="M24" s="126">
        <v>168.33377777920001</v>
      </c>
      <c r="N24" s="126">
        <v>0.71306400000000003</v>
      </c>
      <c r="O24" s="126">
        <v>7.4941703999999998E-2</v>
      </c>
      <c r="P24" s="126">
        <v>2.0217504899999999E-2</v>
      </c>
      <c r="Q24" s="126">
        <v>0.4884</v>
      </c>
      <c r="R24" s="126">
        <v>6.4630755999999998E-2</v>
      </c>
      <c r="S24" s="126">
        <v>1.2372800000000002</v>
      </c>
      <c r="T24" s="126">
        <v>5.2096000000000003E-2</v>
      </c>
      <c r="U24" s="126">
        <v>0.44932800000000001</v>
      </c>
      <c r="V24" s="126">
        <v>2.2792E-2</v>
      </c>
      <c r="W24" s="126">
        <v>1.202059665E-2</v>
      </c>
      <c r="X24" s="126">
        <v>2.0014616650000001E-2</v>
      </c>
      <c r="Y24" s="126">
        <v>8.7912000000000004E-2</v>
      </c>
      <c r="Z24" s="126">
        <v>27.676000000000002</v>
      </c>
      <c r="AA24" s="126">
        <v>2.6048000000000004</v>
      </c>
    </row>
    <row r="25" spans="1:27" s="151" customFormat="1" x14ac:dyDescent="0.2">
      <c r="A25" s="151" t="s">
        <v>141</v>
      </c>
      <c r="B25" s="149">
        <v>32.5</v>
      </c>
      <c r="C25" s="149">
        <v>326902.40000000002</v>
      </c>
      <c r="D25" s="149">
        <v>10702.472</v>
      </c>
      <c r="E25" s="149">
        <f>347618.8*1.05</f>
        <v>364999.74</v>
      </c>
      <c r="F25" s="150">
        <v>6.7887600000000008</v>
      </c>
      <c r="G25" s="150">
        <v>3.9560400000000002</v>
      </c>
      <c r="H25" s="150">
        <v>35.7346</v>
      </c>
      <c r="I25" s="150">
        <v>193.89480000000003</v>
      </c>
      <c r="J25" s="150">
        <v>6.3492000000000007E-2</v>
      </c>
      <c r="K25" s="150">
        <v>6.2157243500000003</v>
      </c>
      <c r="L25" s="150">
        <v>22.09184283506</v>
      </c>
      <c r="M25" s="150">
        <v>203.01160000000004</v>
      </c>
      <c r="N25" s="150">
        <v>0.97354399999999996</v>
      </c>
      <c r="O25" s="150">
        <v>7.4941703999999998E-2</v>
      </c>
      <c r="P25" s="150">
        <v>2.7547888450000002E-2</v>
      </c>
      <c r="Q25" s="150">
        <v>0.49165599999999998</v>
      </c>
      <c r="R25" s="150">
        <v>6.6503378000000002E-2</v>
      </c>
      <c r="S25" s="150">
        <v>73.097200000000015</v>
      </c>
      <c r="T25" s="150">
        <v>0.37118400000000001</v>
      </c>
      <c r="U25" s="150">
        <v>1.4326400000000001</v>
      </c>
      <c r="V25" s="150">
        <v>5.7631200000000007E-2</v>
      </c>
      <c r="W25" s="150">
        <v>1.202059665E-2</v>
      </c>
      <c r="X25" s="150">
        <v>2.0014616650000001E-2</v>
      </c>
      <c r="Y25" s="150">
        <v>8.9540000000000008E-2</v>
      </c>
      <c r="Z25" s="150">
        <v>3.0769200000000003</v>
      </c>
      <c r="AA25" s="150">
        <v>4.07E-2</v>
      </c>
    </row>
    <row r="26" spans="1:27" s="122" customFormat="1" x14ac:dyDescent="0.2">
      <c r="A26" s="122" t="s">
        <v>7</v>
      </c>
      <c r="B26" s="27">
        <v>32.5</v>
      </c>
      <c r="C26" s="122">
        <v>316157.60000000003</v>
      </c>
      <c r="D26" s="122">
        <v>6453.3919999999998</v>
      </c>
      <c r="E26" s="122">
        <v>331827.20000000001</v>
      </c>
      <c r="F26" s="123">
        <v>156.28800000000001</v>
      </c>
      <c r="G26" s="123">
        <v>1.40008</v>
      </c>
      <c r="H26" s="123">
        <v>5.8282400000000001</v>
      </c>
      <c r="I26" s="123">
        <v>276.76</v>
      </c>
      <c r="J26" s="126">
        <v>4.9862130099999999E-2</v>
      </c>
      <c r="K26" s="126">
        <v>6.2025714666666669</v>
      </c>
      <c r="L26" s="126">
        <v>20.187091590000001</v>
      </c>
      <c r="M26" s="126">
        <v>124.05305299200002</v>
      </c>
      <c r="N26" s="126">
        <v>0.680504</v>
      </c>
      <c r="O26" s="126">
        <v>7.4941703999999998E-2</v>
      </c>
      <c r="P26" s="126">
        <v>2.0217504899999999E-2</v>
      </c>
      <c r="Q26" s="126">
        <v>0.51444800000000013</v>
      </c>
      <c r="R26" s="126">
        <v>6.4630755999999998E-2</v>
      </c>
      <c r="S26" s="126">
        <v>18.42896</v>
      </c>
      <c r="T26" s="126">
        <v>0.234432</v>
      </c>
      <c r="U26" s="126">
        <v>2.0512800000000002</v>
      </c>
      <c r="V26" s="126">
        <v>0.234432</v>
      </c>
      <c r="W26" s="126">
        <v>0.27350400000000002</v>
      </c>
      <c r="X26" s="126">
        <v>2.0014616650000001E-2</v>
      </c>
      <c r="Y26" s="126">
        <v>0.14000800000000002</v>
      </c>
      <c r="Z26" s="126">
        <v>0.72934399999999999</v>
      </c>
      <c r="AA26" s="126">
        <v>1.1750802100000001E-2</v>
      </c>
    </row>
    <row r="27" spans="1:27" s="122" customFormat="1" x14ac:dyDescent="0.2">
      <c r="A27" s="122" t="s">
        <v>7</v>
      </c>
      <c r="B27" s="27">
        <v>32.5</v>
      </c>
      <c r="C27" s="122">
        <v>326251.2</v>
      </c>
      <c r="D27" s="122">
        <v>7101.3360000000002</v>
      </c>
      <c r="E27" s="122">
        <v>340618.4</v>
      </c>
      <c r="F27" s="123">
        <v>9.6052</v>
      </c>
      <c r="G27" s="123">
        <v>5.1119200000000005</v>
      </c>
      <c r="H27" s="123">
        <v>6.6096800000000009</v>
      </c>
      <c r="I27" s="123">
        <v>233.7808</v>
      </c>
      <c r="J27" s="126">
        <v>4.9862130099999999E-2</v>
      </c>
      <c r="K27" s="126">
        <v>19.237519766666669</v>
      </c>
      <c r="L27" s="126">
        <v>25.950187306160004</v>
      </c>
      <c r="M27" s="126">
        <v>123.40043077120002</v>
      </c>
      <c r="N27" s="126">
        <v>0.66748000000000007</v>
      </c>
      <c r="O27" s="126">
        <v>7.4941703999999998E-2</v>
      </c>
      <c r="P27" s="126">
        <v>2.0217504899999999E-2</v>
      </c>
      <c r="Q27" s="126">
        <v>1.5303200000000001</v>
      </c>
      <c r="R27" s="126">
        <v>6.4630755999999998E-2</v>
      </c>
      <c r="S27" s="126">
        <v>57.207920000000001</v>
      </c>
      <c r="T27" s="126">
        <v>0.51444800000000013</v>
      </c>
      <c r="U27" s="126">
        <v>2.4745600000000003</v>
      </c>
      <c r="V27" s="126">
        <v>0.39723200000000003</v>
      </c>
      <c r="W27" s="126">
        <v>0.18559200000000001</v>
      </c>
      <c r="X27" s="126">
        <v>2.0014616650000001E-2</v>
      </c>
      <c r="Y27" s="126">
        <v>1.2698400000000001</v>
      </c>
      <c r="Z27" s="126">
        <v>2.89784</v>
      </c>
      <c r="AA27" s="126">
        <v>1.1750802100000001E-2</v>
      </c>
    </row>
    <row r="28" spans="1:27" s="122" customFormat="1" x14ac:dyDescent="0.2">
      <c r="A28" s="122" t="s">
        <v>7</v>
      </c>
      <c r="B28" s="27">
        <v>32.5</v>
      </c>
      <c r="C28" s="122">
        <v>326576.80000000005</v>
      </c>
      <c r="D28" s="122">
        <v>6873.4160000000002</v>
      </c>
      <c r="E28" s="122">
        <v>334757.59999999998</v>
      </c>
      <c r="F28" s="123">
        <v>5.3398400000000006</v>
      </c>
      <c r="G28" s="123">
        <v>1.7256800000000001</v>
      </c>
      <c r="H28" s="123">
        <v>8.0748800000000003</v>
      </c>
      <c r="I28" s="123">
        <v>205.12800000000001</v>
      </c>
      <c r="J28" s="126">
        <v>4.9862130099999999E-2</v>
      </c>
      <c r="K28" s="126">
        <v>16.875047566666669</v>
      </c>
      <c r="L28" s="126">
        <v>25.429274139280004</v>
      </c>
      <c r="M28" s="126">
        <v>120.7976</v>
      </c>
      <c r="N28" s="126">
        <v>0.67399200000000004</v>
      </c>
      <c r="O28" s="126">
        <v>7.4941703999999998E-2</v>
      </c>
      <c r="P28" s="126">
        <v>2.0217504899999999E-2</v>
      </c>
      <c r="Q28" s="126">
        <v>0.63492000000000004</v>
      </c>
      <c r="R28" s="126">
        <v>6.4630755999999998E-2</v>
      </c>
      <c r="S28" s="126">
        <v>44.509520000000002</v>
      </c>
      <c r="T28" s="126">
        <v>1.9536</v>
      </c>
      <c r="U28" s="126">
        <v>2.9304000000000001</v>
      </c>
      <c r="V28" s="126">
        <v>0.40374399999999999</v>
      </c>
      <c r="W28" s="126">
        <v>0.23768800000000001</v>
      </c>
      <c r="X28" s="126">
        <v>2.0014616650000001E-2</v>
      </c>
      <c r="Y28" s="126">
        <v>0.41351199999999999</v>
      </c>
      <c r="Z28" s="126">
        <v>0.50468000000000002</v>
      </c>
      <c r="AA28" s="126">
        <v>1.1750802100000001E-2</v>
      </c>
    </row>
    <row r="29" spans="1:27" s="122" customFormat="1" x14ac:dyDescent="0.2">
      <c r="A29" s="122" t="s">
        <v>7</v>
      </c>
      <c r="B29" s="27">
        <v>32.5</v>
      </c>
      <c r="C29" s="122">
        <v>330158.40000000002</v>
      </c>
      <c r="D29" s="122">
        <v>6515.2560000000003</v>
      </c>
      <c r="E29" s="122">
        <v>317500.79999999999</v>
      </c>
      <c r="F29" s="123">
        <v>5.5026400000000004</v>
      </c>
      <c r="G29" s="123">
        <v>3.9072</v>
      </c>
      <c r="H29" s="123">
        <v>0.134896825</v>
      </c>
      <c r="I29" s="123">
        <v>102.88960000000002</v>
      </c>
      <c r="J29" s="126">
        <v>4.9862130099999999E-2</v>
      </c>
      <c r="K29" s="126">
        <v>5.7604609333333343</v>
      </c>
      <c r="L29" s="126">
        <v>28.652659577600001</v>
      </c>
      <c r="M29" s="126">
        <v>163.77680000000001</v>
      </c>
      <c r="N29" s="126">
        <v>9.7741864000000008E-3</v>
      </c>
      <c r="O29" s="126">
        <v>7.4941703999999998E-2</v>
      </c>
      <c r="P29" s="126">
        <v>2.0217504899999999E-2</v>
      </c>
      <c r="Q29" s="126">
        <v>0.354904</v>
      </c>
      <c r="R29" s="126">
        <v>6.4630755999999998E-2</v>
      </c>
      <c r="S29" s="126">
        <v>2.0187200000000001</v>
      </c>
      <c r="T29" s="126">
        <v>0.27350400000000002</v>
      </c>
      <c r="U29" s="126">
        <v>2.0512800000000002</v>
      </c>
      <c r="V29" s="126">
        <v>0.224664</v>
      </c>
      <c r="W29" s="126">
        <v>0.74887999999999999</v>
      </c>
      <c r="X29" s="126">
        <v>2.0014616650000001E-2</v>
      </c>
      <c r="Y29" s="126">
        <v>1.2698400000000001</v>
      </c>
      <c r="Z29" s="126">
        <v>2.5396800000000002</v>
      </c>
      <c r="AA29" s="126">
        <v>1.1750802100000001E-2</v>
      </c>
    </row>
    <row r="30" spans="1:27" s="122" customFormat="1" x14ac:dyDescent="0.2">
      <c r="A30" s="122" t="s">
        <v>7</v>
      </c>
      <c r="B30" s="27">
        <v>32.5</v>
      </c>
      <c r="C30" s="122">
        <v>331135.2</v>
      </c>
      <c r="D30" s="122">
        <v>6648.7520000000004</v>
      </c>
      <c r="E30" s="122">
        <v>323687.2</v>
      </c>
      <c r="F30" s="123">
        <v>7.0329600000000001</v>
      </c>
      <c r="G30" s="123">
        <v>227.92000000000002</v>
      </c>
      <c r="H30" s="123">
        <v>7.0655200000000002</v>
      </c>
      <c r="I30" s="123">
        <v>306.38960000000003</v>
      </c>
      <c r="J30" s="126">
        <v>5.2096000000000003E-2</v>
      </c>
      <c r="K30" s="126">
        <v>28.247305900000004</v>
      </c>
      <c r="L30" s="126">
        <v>68.70149292792</v>
      </c>
      <c r="M30" s="126">
        <v>154.00650256640003</v>
      </c>
      <c r="N30" s="126">
        <v>0.81400000000000006</v>
      </c>
      <c r="O30" s="126">
        <v>7.4941703999999998E-2</v>
      </c>
      <c r="P30" s="126">
        <v>2.0217504899999999E-2</v>
      </c>
      <c r="Q30" s="126">
        <v>0.201872</v>
      </c>
      <c r="R30" s="126">
        <v>3.5816000000000003</v>
      </c>
      <c r="S30" s="126">
        <v>40.0488</v>
      </c>
      <c r="T30" s="126">
        <v>0.82702399999999998</v>
      </c>
      <c r="U30" s="126">
        <v>5.3398400000000006</v>
      </c>
      <c r="V30" s="126">
        <v>0.53724000000000005</v>
      </c>
      <c r="W30" s="126">
        <v>0.34188000000000007</v>
      </c>
      <c r="X30" s="126">
        <v>2.0014616650000001E-2</v>
      </c>
      <c r="Y30" s="126">
        <v>0.35164800000000002</v>
      </c>
      <c r="Z30" s="126">
        <v>4.00488</v>
      </c>
      <c r="AA30" s="126">
        <v>1.9536</v>
      </c>
    </row>
    <row r="31" spans="1:27" s="122" customFormat="1" x14ac:dyDescent="0.2">
      <c r="A31" s="122" t="s">
        <v>7</v>
      </c>
      <c r="B31" s="27">
        <v>32.5</v>
      </c>
      <c r="C31" s="122">
        <v>325600</v>
      </c>
      <c r="D31" s="122">
        <v>6632.4719999999998</v>
      </c>
      <c r="E31" s="122">
        <v>329548</v>
      </c>
      <c r="F31" s="123">
        <v>11.070400000000001</v>
      </c>
      <c r="G31" s="123">
        <v>4.3956000000000008</v>
      </c>
      <c r="H31" s="123">
        <v>0.35815999999999998</v>
      </c>
      <c r="I31" s="123">
        <v>150.75280000000001</v>
      </c>
      <c r="J31" s="126">
        <v>0.117216</v>
      </c>
      <c r="K31" s="126">
        <v>4.8577485000000005</v>
      </c>
      <c r="L31" s="126">
        <v>31.550482024800001</v>
      </c>
      <c r="M31" s="126">
        <v>156.93920000000003</v>
      </c>
      <c r="N31" s="126">
        <v>0.60887200000000008</v>
      </c>
      <c r="O31" s="126">
        <v>7.4941703999999998E-2</v>
      </c>
      <c r="P31" s="126">
        <v>2.0217504899999999E-2</v>
      </c>
      <c r="Q31" s="126">
        <v>0.22140799999999999</v>
      </c>
      <c r="R31" s="126">
        <v>6.4630755999999998E-2</v>
      </c>
      <c r="S31" s="126">
        <v>6.7073600000000004</v>
      </c>
      <c r="T31" s="126">
        <v>0.35164800000000002</v>
      </c>
      <c r="U31" s="126">
        <v>1.3675200000000003</v>
      </c>
      <c r="V31" s="126">
        <v>0.24745600000000001</v>
      </c>
      <c r="W31" s="126">
        <v>0.33862399999999998</v>
      </c>
      <c r="X31" s="126">
        <v>2.0014616650000001E-2</v>
      </c>
      <c r="Y31" s="126">
        <v>0.14326400000000003</v>
      </c>
      <c r="Z31" s="126">
        <v>1.7908000000000002</v>
      </c>
      <c r="AA31" s="126">
        <v>1.1750802100000001E-2</v>
      </c>
    </row>
    <row r="32" spans="1:27" s="151" customFormat="1" x14ac:dyDescent="0.2">
      <c r="A32" s="151" t="s">
        <v>149</v>
      </c>
      <c r="B32" s="149">
        <v>32.5</v>
      </c>
      <c r="C32" s="149">
        <v>326414</v>
      </c>
      <c r="D32" s="149">
        <v>6640.6120000000001</v>
      </c>
      <c r="E32" s="149">
        <f>330687.6*1.05</f>
        <v>347221.98</v>
      </c>
      <c r="F32" s="150">
        <v>8.3190799999999996</v>
      </c>
      <c r="G32" s="150">
        <v>4.1514000000000006</v>
      </c>
      <c r="H32" s="150">
        <v>6.2189600000000009</v>
      </c>
      <c r="I32" s="150">
        <v>219.45440000000002</v>
      </c>
      <c r="J32" s="150">
        <v>4.9862130099999999E-2</v>
      </c>
      <c r="K32" s="150">
        <v>11.538809516666667</v>
      </c>
      <c r="L32" s="150">
        <v>27.301423441880004</v>
      </c>
      <c r="M32" s="150">
        <v>139.02977777920003</v>
      </c>
      <c r="N32" s="150">
        <v>0.670736</v>
      </c>
      <c r="O32" s="150">
        <v>7.4941703999999998E-2</v>
      </c>
      <c r="P32" s="150">
        <v>2.0217504899999999E-2</v>
      </c>
      <c r="Q32" s="150">
        <v>0.43467600000000006</v>
      </c>
      <c r="R32" s="150">
        <v>6.4630755999999998E-2</v>
      </c>
      <c r="S32" s="150">
        <v>29.238880000000002</v>
      </c>
      <c r="T32" s="150">
        <v>0.4330480000000001</v>
      </c>
      <c r="U32" s="150">
        <v>2.2629200000000003</v>
      </c>
      <c r="V32" s="150">
        <v>0.32234400000000002</v>
      </c>
      <c r="W32" s="150">
        <v>0.306064</v>
      </c>
      <c r="X32" s="150">
        <v>2.0014616650000001E-2</v>
      </c>
      <c r="Y32" s="150">
        <v>0.38258000000000003</v>
      </c>
      <c r="Z32" s="150">
        <v>2.1652400000000003</v>
      </c>
      <c r="AA32" s="150">
        <v>1.1750802100000001E-2</v>
      </c>
    </row>
    <row r="33" spans="1:27" s="122" customFormat="1" x14ac:dyDescent="0.2">
      <c r="A33" s="122" t="s">
        <v>4</v>
      </c>
      <c r="B33" s="27">
        <v>32.5</v>
      </c>
      <c r="C33" s="122">
        <v>311924.80000000005</v>
      </c>
      <c r="D33" s="122">
        <v>8185.5840000000007</v>
      </c>
      <c r="E33" s="122">
        <v>325917.59999999998</v>
      </c>
      <c r="F33" s="123">
        <v>319.08800000000002</v>
      </c>
      <c r="G33" s="123">
        <v>10.744800000000001</v>
      </c>
      <c r="H33" s="123">
        <v>112.0064</v>
      </c>
      <c r="I33" s="123">
        <v>280.99280000000005</v>
      </c>
      <c r="J33" s="126">
        <v>4.9862130099999999E-2</v>
      </c>
      <c r="K33" s="126">
        <v>4.4595125666666675</v>
      </c>
      <c r="L33" s="126">
        <v>21.615503600000004</v>
      </c>
      <c r="M33" s="126">
        <v>152.05137094400001</v>
      </c>
      <c r="N33" s="126">
        <v>0.50793600000000005</v>
      </c>
      <c r="O33" s="126">
        <v>0.11396000000000001</v>
      </c>
      <c r="P33" s="126">
        <v>2.0217504899999999E-2</v>
      </c>
      <c r="Q33" s="126">
        <v>0.498168</v>
      </c>
      <c r="R33" s="126">
        <v>6.4630755999999998E-2</v>
      </c>
      <c r="S33" s="126">
        <v>50.142400000000002</v>
      </c>
      <c r="T33" s="126">
        <v>0.478632</v>
      </c>
      <c r="U33" s="126">
        <v>0.680504</v>
      </c>
      <c r="V33" s="126">
        <v>9.7680000000000006E-3</v>
      </c>
      <c r="W33" s="126">
        <v>1.202059665E-2</v>
      </c>
      <c r="X33" s="126">
        <v>2.0014616650000001E-2</v>
      </c>
      <c r="Y33" s="126">
        <v>0.84004800000000002</v>
      </c>
      <c r="Z33" s="126">
        <v>1.4652000000000001</v>
      </c>
      <c r="AA33" s="126">
        <v>1.1750802100000001E-2</v>
      </c>
    </row>
    <row r="34" spans="1:27" s="122" customFormat="1" x14ac:dyDescent="0.2">
      <c r="A34" s="122" t="s">
        <v>4</v>
      </c>
      <c r="B34" s="27">
        <v>32.5</v>
      </c>
      <c r="C34" s="122">
        <v>351973.60000000003</v>
      </c>
      <c r="D34" s="122">
        <v>8172.56</v>
      </c>
      <c r="E34" s="122">
        <v>302429.59999999998</v>
      </c>
      <c r="F34" s="123">
        <v>16.605600000000003</v>
      </c>
      <c r="G34" s="123">
        <v>1.9536</v>
      </c>
      <c r="H34" s="123">
        <v>111.35520000000001</v>
      </c>
      <c r="I34" s="123">
        <v>221.40800000000002</v>
      </c>
      <c r="J34" s="126">
        <v>4.9862130099999999E-2</v>
      </c>
      <c r="K34" s="126">
        <v>6.2343039000000005</v>
      </c>
      <c r="L34" s="126">
        <v>23.833690170800004</v>
      </c>
      <c r="M34" s="126">
        <v>178.42540855040002</v>
      </c>
      <c r="N34" s="126">
        <v>0.86935200000000012</v>
      </c>
      <c r="O34" s="126">
        <v>0.100936</v>
      </c>
      <c r="P34" s="126">
        <v>2.0217504899999999E-2</v>
      </c>
      <c r="Q34" s="126">
        <v>0.32560000000000006</v>
      </c>
      <c r="R34" s="126">
        <v>6.4630755999999998E-2</v>
      </c>
      <c r="S34" s="126">
        <v>15.759040000000001</v>
      </c>
      <c r="T34" s="126">
        <v>0.63492000000000004</v>
      </c>
      <c r="U34" s="126">
        <v>0.87912000000000001</v>
      </c>
      <c r="V34" s="126">
        <v>1.4652E-2</v>
      </c>
      <c r="W34" s="126">
        <v>1.202059665E-2</v>
      </c>
      <c r="X34" s="126">
        <v>2.0014616650000001E-2</v>
      </c>
      <c r="Y34" s="126">
        <v>4.2327999999999998E-2</v>
      </c>
      <c r="Z34" s="126">
        <v>0.13349600000000003</v>
      </c>
      <c r="AA34" s="126">
        <v>1.1750802100000001E-2</v>
      </c>
    </row>
    <row r="35" spans="1:27" s="122" customFormat="1" x14ac:dyDescent="0.2">
      <c r="A35" s="122" t="s">
        <v>4</v>
      </c>
      <c r="B35" s="27">
        <v>32.5</v>
      </c>
      <c r="C35" s="122">
        <v>326902.40000000002</v>
      </c>
      <c r="D35" s="122">
        <v>8823.76</v>
      </c>
      <c r="E35" s="122">
        <v>317777.59999999998</v>
      </c>
      <c r="F35" s="123">
        <v>3028.0800000000004</v>
      </c>
      <c r="G35" s="123">
        <v>1.9210400000000001</v>
      </c>
      <c r="H35" s="123">
        <v>0.134896825</v>
      </c>
      <c r="I35" s="123">
        <v>121.77440000000001</v>
      </c>
      <c r="J35" s="126">
        <v>4.9862130099999999E-2</v>
      </c>
      <c r="K35" s="126">
        <v>0.2923074</v>
      </c>
      <c r="L35" s="126">
        <v>11.420357839999999</v>
      </c>
      <c r="M35" s="126">
        <v>139.6824</v>
      </c>
      <c r="N35" s="126">
        <v>1.0354080000000001</v>
      </c>
      <c r="O35" s="126">
        <v>7.4941703999999998E-2</v>
      </c>
      <c r="P35" s="126">
        <v>2.0217504899999999E-2</v>
      </c>
      <c r="Q35" s="126">
        <v>0.17582400000000001</v>
      </c>
      <c r="R35" s="126">
        <v>6.4630755999999998E-2</v>
      </c>
      <c r="S35" s="126">
        <v>0.74887999999999999</v>
      </c>
      <c r="T35" s="126">
        <v>0.17582400000000001</v>
      </c>
      <c r="U35" s="126">
        <v>0.192104</v>
      </c>
      <c r="V35" s="126">
        <v>1.4000800000000001E-2</v>
      </c>
      <c r="W35" s="126">
        <v>1.202059665E-2</v>
      </c>
      <c r="X35" s="126">
        <v>2.0014616650000001E-2</v>
      </c>
      <c r="Y35" s="126">
        <v>0.49165600000000004</v>
      </c>
      <c r="Z35" s="126">
        <v>1.3870560000000001</v>
      </c>
      <c r="AA35" s="126">
        <v>1.1750802100000001E-2</v>
      </c>
    </row>
    <row r="36" spans="1:27" s="122" customFormat="1" x14ac:dyDescent="0.2">
      <c r="A36" s="122" t="s">
        <v>4</v>
      </c>
      <c r="B36" s="27">
        <v>32.5</v>
      </c>
      <c r="C36" s="122">
        <v>308994.40000000002</v>
      </c>
      <c r="D36" s="122">
        <v>8426.5280000000002</v>
      </c>
      <c r="E36" s="122">
        <v>329080</v>
      </c>
      <c r="F36" s="123">
        <v>221.40800000000002</v>
      </c>
      <c r="G36" s="123">
        <v>0.68376000000000015</v>
      </c>
      <c r="H36" s="123">
        <v>166.38160000000002</v>
      </c>
      <c r="I36" s="123">
        <v>289.13280000000003</v>
      </c>
      <c r="J36" s="126">
        <v>4.9862130099999999E-2</v>
      </c>
      <c r="K36" s="126">
        <v>15.546721666666668</v>
      </c>
      <c r="L36" s="126">
        <v>10.839531248000002</v>
      </c>
      <c r="M36" s="126">
        <v>150.42720000000003</v>
      </c>
      <c r="N36" s="126">
        <v>0.123728</v>
      </c>
      <c r="O36" s="126">
        <v>7.4941703999999998E-2</v>
      </c>
      <c r="P36" s="126">
        <v>2.0217504899999999E-2</v>
      </c>
      <c r="Q36" s="126">
        <v>0.35815999999999998</v>
      </c>
      <c r="R36" s="126">
        <v>6.4630755999999998E-2</v>
      </c>
      <c r="S36" s="126">
        <v>47.537600000000005</v>
      </c>
      <c r="T36" s="126">
        <v>0.52096000000000009</v>
      </c>
      <c r="U36" s="126">
        <v>1.9210400000000001</v>
      </c>
      <c r="V36" s="126">
        <v>9.0378899000000002E-3</v>
      </c>
      <c r="W36" s="126">
        <v>1.202059665E-2</v>
      </c>
      <c r="X36" s="126">
        <v>2.0014616650000001E-2</v>
      </c>
      <c r="Y36" s="126">
        <v>0.33536800000000005</v>
      </c>
      <c r="Z36" s="126">
        <v>0.51444800000000013</v>
      </c>
      <c r="AA36" s="126">
        <v>1.88848E-2</v>
      </c>
    </row>
    <row r="37" spans="1:27" s="122" customFormat="1" x14ac:dyDescent="0.2">
      <c r="A37" s="122" t="s">
        <v>4</v>
      </c>
      <c r="B37" s="27">
        <v>32.5</v>
      </c>
      <c r="C37" s="122">
        <v>345461.60000000003</v>
      </c>
      <c r="D37" s="122">
        <v>10656.888000000001</v>
      </c>
      <c r="E37" s="122">
        <v>277875.20000000001</v>
      </c>
      <c r="F37" s="123">
        <v>7.6841600000000003</v>
      </c>
      <c r="G37" s="123">
        <v>1.3675200000000003</v>
      </c>
      <c r="H37" s="123">
        <v>0.134896825</v>
      </c>
      <c r="I37" s="123">
        <v>114.2856</v>
      </c>
      <c r="J37" s="126">
        <v>4.9862130099999999E-2</v>
      </c>
      <c r="K37" s="126">
        <v>2.0319027999999999E-2</v>
      </c>
      <c r="L37" s="126">
        <v>0.1463795776</v>
      </c>
      <c r="M37" s="126">
        <v>177.77760000000001</v>
      </c>
      <c r="N37" s="126">
        <v>0.32560000000000006</v>
      </c>
      <c r="O37" s="126">
        <v>7.4941703999999998E-2</v>
      </c>
      <c r="P37" s="126">
        <v>2.0217504899999999E-2</v>
      </c>
      <c r="Q37" s="126">
        <v>0.42653600000000003</v>
      </c>
      <c r="R37" s="126">
        <v>6.4630755999999998E-2</v>
      </c>
      <c r="S37" s="126">
        <v>0.26373600000000003</v>
      </c>
      <c r="T37" s="126">
        <v>2.70895944E-2</v>
      </c>
      <c r="U37" s="126">
        <v>1.57724336E-2</v>
      </c>
      <c r="V37" s="126">
        <v>9.0378899000000002E-3</v>
      </c>
      <c r="W37" s="126">
        <v>1.9536000000000001E-2</v>
      </c>
      <c r="X37" s="126">
        <v>2.9304E-2</v>
      </c>
      <c r="Y37" s="126">
        <v>0.60887200000000008</v>
      </c>
      <c r="Z37" s="126">
        <v>2.2140800000000005</v>
      </c>
      <c r="AA37" s="126">
        <v>1.1750802100000001E-2</v>
      </c>
    </row>
    <row r="38" spans="1:27" x14ac:dyDescent="0.2">
      <c r="A38" s="27" t="s">
        <v>4</v>
      </c>
      <c r="B38" s="27">
        <v>32.5</v>
      </c>
      <c r="C38" s="27">
        <v>308017.60000000003</v>
      </c>
      <c r="D38" s="27">
        <v>8237.68</v>
      </c>
      <c r="E38" s="27">
        <v>335221.59999999998</v>
      </c>
      <c r="F38" s="121">
        <v>13.54496</v>
      </c>
      <c r="G38" s="121">
        <v>390.72</v>
      </c>
      <c r="H38" s="121">
        <v>140.33359999999999</v>
      </c>
      <c r="I38" s="121">
        <v>278.38800000000003</v>
      </c>
      <c r="J38" s="125">
        <v>9.7680000000000003E-2</v>
      </c>
      <c r="K38" s="125">
        <v>23.119404366666668</v>
      </c>
      <c r="L38" s="125">
        <v>10.646939206160001</v>
      </c>
      <c r="M38" s="125">
        <v>220.4294495744</v>
      </c>
      <c r="N38" s="125">
        <v>0.23768800000000001</v>
      </c>
      <c r="O38" s="125">
        <v>7.4941703999999998E-2</v>
      </c>
      <c r="P38" s="125">
        <v>2.0217504899999999E-2</v>
      </c>
      <c r="Q38" s="125">
        <v>0.2442</v>
      </c>
      <c r="R38" s="125">
        <v>6.4630755999999998E-2</v>
      </c>
      <c r="S38" s="125">
        <v>97.354400000000012</v>
      </c>
      <c r="T38" s="125">
        <v>0.641432</v>
      </c>
      <c r="U38" s="125">
        <v>2.4420000000000002</v>
      </c>
      <c r="V38" s="125">
        <v>9.0378899000000002E-3</v>
      </c>
      <c r="W38" s="125">
        <v>1.202059665E-2</v>
      </c>
      <c r="X38" s="125">
        <v>2.0014616650000001E-2</v>
      </c>
      <c r="Y38" s="125">
        <v>0.14326400000000003</v>
      </c>
      <c r="Z38" s="125">
        <v>0.45258399999999999</v>
      </c>
      <c r="AA38" s="125">
        <v>1.1750802100000001E-2</v>
      </c>
    </row>
    <row r="39" spans="1:27" x14ac:dyDescent="0.2">
      <c r="A39" s="27" t="s">
        <v>4</v>
      </c>
      <c r="B39" s="27">
        <v>32.5</v>
      </c>
      <c r="C39" s="27">
        <v>343833.60000000003</v>
      </c>
      <c r="D39" s="27">
        <v>9149.36</v>
      </c>
      <c r="E39" s="27">
        <v>328990.40000000002</v>
      </c>
      <c r="F39" s="121">
        <v>19.2104</v>
      </c>
      <c r="G39" s="121">
        <v>2.2140800000000005</v>
      </c>
      <c r="H39" s="121">
        <v>140.98480000000001</v>
      </c>
      <c r="I39" s="121">
        <v>283.27199999999999</v>
      </c>
      <c r="J39" s="125">
        <v>4.9862130099999999E-2</v>
      </c>
      <c r="K39" s="125">
        <v>22.682137133333335</v>
      </c>
      <c r="L39" s="125">
        <v>14.130789872600001</v>
      </c>
      <c r="M39" s="125">
        <v>285.22559999999999</v>
      </c>
      <c r="N39" s="125">
        <v>0.65445600000000004</v>
      </c>
      <c r="O39" s="125">
        <v>7.4941703999999998E-2</v>
      </c>
      <c r="P39" s="125">
        <v>2.0217504899999999E-2</v>
      </c>
      <c r="Q39" s="125">
        <v>0.27024800000000004</v>
      </c>
      <c r="R39" s="125">
        <v>6.4630755999999998E-2</v>
      </c>
      <c r="S39" s="125">
        <v>74.236800000000002</v>
      </c>
      <c r="T39" s="125">
        <v>0.83679200000000009</v>
      </c>
      <c r="U39" s="125">
        <v>3.3211200000000001</v>
      </c>
      <c r="V39" s="125">
        <v>2.9304E-2</v>
      </c>
      <c r="W39" s="125">
        <v>9.7680000000000003E-2</v>
      </c>
      <c r="X39" s="125">
        <v>0.21815200000000001</v>
      </c>
      <c r="Y39" s="125">
        <v>0.71631999999999996</v>
      </c>
      <c r="Z39" s="125">
        <v>2.0838400000000004</v>
      </c>
      <c r="AA39" s="125">
        <v>3.9072000000000003E-2</v>
      </c>
    </row>
    <row r="40" spans="1:27" x14ac:dyDescent="0.2">
      <c r="A40" s="27" t="s">
        <v>4</v>
      </c>
      <c r="B40" s="27">
        <v>32.5</v>
      </c>
      <c r="C40" s="27">
        <v>327553.60000000003</v>
      </c>
      <c r="D40" s="27">
        <v>8986.5600000000013</v>
      </c>
      <c r="E40" s="27">
        <v>330199.2</v>
      </c>
      <c r="F40" s="121">
        <v>488.40000000000003</v>
      </c>
      <c r="G40" s="121">
        <v>45.584000000000003</v>
      </c>
      <c r="H40" s="121">
        <v>94.098400000000012</v>
      </c>
      <c r="I40" s="121">
        <v>293.69119999999998</v>
      </c>
      <c r="J40" s="125">
        <v>4.9862130099999999E-2</v>
      </c>
      <c r="K40" s="125">
        <v>12.735993233333335</v>
      </c>
      <c r="L40" s="125">
        <v>12.399216520000001</v>
      </c>
      <c r="M40" s="125">
        <v>236.38560000000001</v>
      </c>
      <c r="N40" s="125">
        <v>0.52421600000000002</v>
      </c>
      <c r="O40" s="125">
        <v>7.4941703999999998E-2</v>
      </c>
      <c r="P40" s="125">
        <v>2.0217504899999999E-2</v>
      </c>
      <c r="Q40" s="125">
        <v>0.65120000000000011</v>
      </c>
      <c r="R40" s="125">
        <v>6.4630755999999998E-2</v>
      </c>
      <c r="S40" s="125">
        <v>36.467200000000005</v>
      </c>
      <c r="T40" s="125">
        <v>0.87912000000000001</v>
      </c>
      <c r="U40" s="125">
        <v>3.2885600000000004</v>
      </c>
      <c r="V40" s="125">
        <v>1.0744800000000001E-2</v>
      </c>
      <c r="W40" s="125">
        <v>1.202059665E-2</v>
      </c>
      <c r="X40" s="125">
        <v>2.0014616650000001E-2</v>
      </c>
      <c r="Y40" s="125">
        <v>0.64468800000000015</v>
      </c>
      <c r="Z40" s="125">
        <v>1.1102959999999999</v>
      </c>
      <c r="AA40" s="125">
        <v>2.6048000000000002E-2</v>
      </c>
    </row>
    <row r="41" spans="1:27" s="149" customFormat="1" x14ac:dyDescent="0.2">
      <c r="A41" s="149" t="s">
        <v>150</v>
      </c>
      <c r="B41" s="149">
        <v>32.5</v>
      </c>
      <c r="C41" s="149">
        <v>327228</v>
      </c>
      <c r="D41" s="149">
        <v>8625.1440000000002</v>
      </c>
      <c r="E41" s="149">
        <f>327454*1.05</f>
        <v>343826.7</v>
      </c>
      <c r="F41" s="150">
        <v>120.3092</v>
      </c>
      <c r="G41" s="150">
        <v>2.0838400000000004</v>
      </c>
      <c r="H41" s="150">
        <v>111.6808</v>
      </c>
      <c r="I41" s="150">
        <v>279.69040000000007</v>
      </c>
      <c r="J41" s="150">
        <v>4.9862130099999999E-2</v>
      </c>
      <c r="K41" s="150">
        <v>9.4851485666666679</v>
      </c>
      <c r="L41" s="150">
        <v>11.90978718</v>
      </c>
      <c r="M41" s="150">
        <v>178.1015042752</v>
      </c>
      <c r="N41" s="150">
        <v>0.51607599999999998</v>
      </c>
      <c r="O41" s="150">
        <v>7.4941703999999998E-2</v>
      </c>
      <c r="P41" s="150">
        <v>2.0217504899999999E-2</v>
      </c>
      <c r="Q41" s="150">
        <v>0.34188000000000002</v>
      </c>
      <c r="R41" s="150">
        <v>6.4630755999999998E-2</v>
      </c>
      <c r="S41" s="150">
        <v>42.002400000000009</v>
      </c>
      <c r="T41" s="150">
        <v>0.57794000000000012</v>
      </c>
      <c r="U41" s="150">
        <v>1.40008</v>
      </c>
      <c r="V41" s="150">
        <v>1.0256400000000001E-2</v>
      </c>
      <c r="W41" s="150">
        <v>1.202059665E-2</v>
      </c>
      <c r="X41" s="150">
        <v>2.0014616650000001E-2</v>
      </c>
      <c r="Y41" s="150">
        <v>0.55026400000000009</v>
      </c>
      <c r="Z41" s="150">
        <v>1.2486760000000001</v>
      </c>
      <c r="AA41" s="150">
        <v>1.1750802100000001E-2</v>
      </c>
    </row>
    <row r="42" spans="1:27" x14ac:dyDescent="0.2">
      <c r="A42" s="27" t="s">
        <v>1</v>
      </c>
      <c r="B42" s="27">
        <v>32.5</v>
      </c>
      <c r="C42" s="27">
        <v>349368.80000000005</v>
      </c>
      <c r="D42" s="27">
        <v>13772.880000000001</v>
      </c>
      <c r="E42" s="27">
        <v>273438.88</v>
      </c>
      <c r="F42" s="121">
        <v>8.7912000000000017</v>
      </c>
      <c r="G42" s="121">
        <v>6.6748000000000003</v>
      </c>
      <c r="H42" s="121">
        <v>17.908000000000001</v>
      </c>
      <c r="I42" s="121">
        <v>239.64160000000004</v>
      </c>
      <c r="J42" s="125">
        <v>0.100936</v>
      </c>
      <c r="K42" s="125">
        <v>2.9668400666666672</v>
      </c>
      <c r="L42" s="125">
        <v>0.17576329040000002</v>
      </c>
      <c r="M42" s="125">
        <v>221.4072341888</v>
      </c>
      <c r="N42" s="125">
        <v>0.21163999999999999</v>
      </c>
      <c r="O42" s="125">
        <v>7.4941703999999998E-2</v>
      </c>
      <c r="P42" s="125">
        <v>2.0217504899999999E-2</v>
      </c>
      <c r="Q42" s="125">
        <v>0.205128</v>
      </c>
      <c r="R42" s="125">
        <v>6.4630755999999998E-2</v>
      </c>
      <c r="S42" s="125">
        <v>10.06104</v>
      </c>
      <c r="T42" s="125">
        <v>0.15954400000000002</v>
      </c>
      <c r="U42" s="125">
        <v>4.2327999999999998E-2</v>
      </c>
      <c r="V42" s="125">
        <v>9.0378899000000002E-3</v>
      </c>
      <c r="W42" s="125">
        <v>1.202059665E-2</v>
      </c>
      <c r="X42" s="125">
        <v>2.0014616650000001E-2</v>
      </c>
      <c r="Y42" s="125">
        <v>0.37444</v>
      </c>
      <c r="Z42" s="125">
        <v>9.1819199999999999</v>
      </c>
      <c r="AA42" s="125">
        <v>2.9304E-2</v>
      </c>
    </row>
    <row r="43" spans="1:27" x14ac:dyDescent="0.2">
      <c r="A43" s="27" t="s">
        <v>1</v>
      </c>
      <c r="B43" s="27">
        <v>32.5</v>
      </c>
      <c r="C43" s="27">
        <v>358811.2</v>
      </c>
      <c r="D43" s="27">
        <v>12893.76</v>
      </c>
      <c r="E43" s="27">
        <v>307724.56</v>
      </c>
      <c r="F43" s="121">
        <v>0.9768</v>
      </c>
      <c r="G43" s="121">
        <v>146.52000000000001</v>
      </c>
      <c r="H43" s="121">
        <v>8.14</v>
      </c>
      <c r="I43" s="121">
        <v>233.45520000000002</v>
      </c>
      <c r="J43" s="125">
        <v>4.9862130099999999E-2</v>
      </c>
      <c r="K43" s="125">
        <v>4.4323249666666662</v>
      </c>
      <c r="L43" s="125">
        <v>0.13437068000000002</v>
      </c>
      <c r="M43" s="125">
        <v>215.22160000000002</v>
      </c>
      <c r="N43" s="125">
        <v>8.1400000000000014E-2</v>
      </c>
      <c r="O43" s="125">
        <v>7.4941703999999998E-2</v>
      </c>
      <c r="P43" s="125">
        <v>2.0217504899999999E-2</v>
      </c>
      <c r="Q43" s="125">
        <v>0.15628800000000001</v>
      </c>
      <c r="R43" s="125">
        <v>6.4630755999999998E-2</v>
      </c>
      <c r="S43" s="125">
        <v>2.3768799999999999</v>
      </c>
      <c r="T43" s="125">
        <v>0.110704</v>
      </c>
      <c r="U43" s="125">
        <v>0.123728</v>
      </c>
      <c r="V43" s="125">
        <v>9.0378899000000002E-3</v>
      </c>
      <c r="W43" s="125">
        <v>1.202059665E-2</v>
      </c>
      <c r="X43" s="125">
        <v>2.0014616650000001E-2</v>
      </c>
      <c r="Y43" s="125">
        <v>0.25071200000000005</v>
      </c>
      <c r="Z43" s="125">
        <v>6.6748000000000003</v>
      </c>
      <c r="AA43" s="125">
        <v>1.7256799999999999E-2</v>
      </c>
    </row>
    <row r="44" spans="1:27" x14ac:dyDescent="0.2">
      <c r="A44" s="27" t="s">
        <v>1</v>
      </c>
      <c r="B44" s="27">
        <v>32.5</v>
      </c>
      <c r="C44" s="27">
        <v>332763.2</v>
      </c>
      <c r="D44" s="27">
        <v>13968.240000000002</v>
      </c>
      <c r="E44" s="27">
        <v>267936.24000000005</v>
      </c>
      <c r="F44" s="121">
        <v>4.8840000000000003</v>
      </c>
      <c r="G44" s="121">
        <v>26.048000000000002</v>
      </c>
      <c r="H44" s="121">
        <v>58.933600000000006</v>
      </c>
      <c r="I44" s="121">
        <v>243.54880000000003</v>
      </c>
      <c r="J44" s="125">
        <v>0.74887999999999999</v>
      </c>
      <c r="K44" s="125">
        <v>3.4656457000000005</v>
      </c>
      <c r="L44" s="125">
        <v>0.203696988</v>
      </c>
      <c r="M44" s="125">
        <v>233.45323077120003</v>
      </c>
      <c r="N44" s="125">
        <v>0.31908800000000004</v>
      </c>
      <c r="O44" s="125">
        <v>7.4941703999999998E-2</v>
      </c>
      <c r="P44" s="125">
        <v>2.0217504899999999E-2</v>
      </c>
      <c r="Q44" s="125">
        <v>0.48188800000000004</v>
      </c>
      <c r="R44" s="125">
        <v>6.4630755999999998E-2</v>
      </c>
      <c r="S44" s="125">
        <v>14.163600000000001</v>
      </c>
      <c r="T44" s="125">
        <v>0.12047200000000001</v>
      </c>
      <c r="U44" s="125">
        <v>0.201872</v>
      </c>
      <c r="V44" s="125">
        <v>9.0378899000000002E-3</v>
      </c>
      <c r="W44" s="125">
        <v>2.9304E-2</v>
      </c>
      <c r="X44" s="125">
        <v>2.0014616650000001E-2</v>
      </c>
      <c r="Y44" s="125">
        <v>0.41351199999999999</v>
      </c>
      <c r="Z44" s="125">
        <v>12.861200000000002</v>
      </c>
      <c r="AA44" s="125">
        <v>1.6605600000000002E-2</v>
      </c>
    </row>
    <row r="45" spans="1:27" x14ac:dyDescent="0.2">
      <c r="A45" s="27" t="s">
        <v>1</v>
      </c>
      <c r="B45" s="27">
        <v>32.5</v>
      </c>
      <c r="C45" s="27">
        <v>339275.2</v>
      </c>
      <c r="D45" s="27">
        <v>13382.160000000002</v>
      </c>
      <c r="E45" s="27">
        <v>286983.84000000003</v>
      </c>
      <c r="F45" s="121">
        <v>1.0419200000000002</v>
      </c>
      <c r="G45" s="121">
        <v>4.8188800000000001</v>
      </c>
      <c r="H45" s="121">
        <v>25.722400000000004</v>
      </c>
      <c r="I45" s="121">
        <v>254.2936</v>
      </c>
      <c r="J45" s="125">
        <v>4.9862130099999999E-2</v>
      </c>
      <c r="K45" s="125">
        <v>0.33642620000000001</v>
      </c>
      <c r="L45" s="125">
        <v>2.5600980800000003E-2</v>
      </c>
      <c r="M45" s="125">
        <v>207.7319247872</v>
      </c>
      <c r="N45" s="125">
        <v>0.40374399999999999</v>
      </c>
      <c r="O45" s="125">
        <v>7.4941703999999998E-2</v>
      </c>
      <c r="P45" s="125">
        <v>2.0217504899999999E-2</v>
      </c>
      <c r="Q45" s="125">
        <v>0.35815999999999998</v>
      </c>
      <c r="R45" s="125">
        <v>6.5120000000000011E-2</v>
      </c>
      <c r="S45" s="125">
        <v>5.1119200000000005</v>
      </c>
      <c r="T45" s="125">
        <v>2.70895944E-2</v>
      </c>
      <c r="U45" s="125">
        <v>2.6048000000000002E-2</v>
      </c>
      <c r="V45" s="125">
        <v>9.0378899000000002E-3</v>
      </c>
      <c r="W45" s="125">
        <v>3.2560000000000006E-2</v>
      </c>
      <c r="X45" s="125">
        <v>3.5816000000000008E-2</v>
      </c>
      <c r="Y45" s="125">
        <v>0.16280000000000003</v>
      </c>
      <c r="Z45" s="125">
        <v>32.56</v>
      </c>
      <c r="AA45" s="125">
        <v>1.4326400000000001E-2</v>
      </c>
    </row>
    <row r="46" spans="1:27" x14ac:dyDescent="0.2">
      <c r="A46" s="27" t="s">
        <v>1</v>
      </c>
      <c r="B46" s="27">
        <v>32.5</v>
      </c>
      <c r="C46" s="27">
        <v>352299.2</v>
      </c>
      <c r="D46" s="27">
        <v>13219.36</v>
      </c>
      <c r="E46" s="27">
        <v>286137.28000000003</v>
      </c>
      <c r="F46" s="121">
        <v>162.80000000000001</v>
      </c>
      <c r="G46" s="121">
        <v>195.36</v>
      </c>
      <c r="H46" s="121">
        <v>63.817600000000006</v>
      </c>
      <c r="I46" s="121">
        <v>280.34160000000003</v>
      </c>
      <c r="J46" s="125">
        <v>6.5120000000000011E-2</v>
      </c>
      <c r="K46" s="125">
        <v>2.0311470666666671</v>
      </c>
      <c r="L46" s="125">
        <v>0.22110445200000001</v>
      </c>
      <c r="M46" s="125">
        <v>222.05920000000003</v>
      </c>
      <c r="N46" s="125">
        <v>0.30280800000000002</v>
      </c>
      <c r="O46" s="125">
        <v>7.4941703999999998E-2</v>
      </c>
      <c r="P46" s="125">
        <v>2.0217504899999999E-2</v>
      </c>
      <c r="Q46" s="125">
        <v>0.31257600000000002</v>
      </c>
      <c r="R46" s="125">
        <v>6.4630755999999998E-2</v>
      </c>
      <c r="S46" s="125">
        <v>14.489200000000002</v>
      </c>
      <c r="T46" s="125">
        <v>7.8144000000000005E-2</v>
      </c>
      <c r="U46" s="125">
        <v>4.2327999999999998E-2</v>
      </c>
      <c r="V46" s="125">
        <v>9.0378899000000002E-3</v>
      </c>
      <c r="W46" s="125">
        <v>1.202059665E-2</v>
      </c>
      <c r="X46" s="125">
        <v>2.0014616650000001E-2</v>
      </c>
      <c r="Y46" s="125">
        <v>0.35815999999999998</v>
      </c>
      <c r="Z46" s="125">
        <v>23.117599999999999</v>
      </c>
      <c r="AA46" s="125">
        <v>1.1750802100000001E-2</v>
      </c>
    </row>
    <row r="47" spans="1:27" x14ac:dyDescent="0.2">
      <c r="A47" s="27" t="s">
        <v>1</v>
      </c>
      <c r="B47" s="27">
        <v>32.5</v>
      </c>
      <c r="C47" s="27">
        <v>343833.60000000003</v>
      </c>
      <c r="D47" s="27">
        <v>13951.960000000001</v>
      </c>
      <c r="E47" s="27">
        <v>280211.36000000004</v>
      </c>
      <c r="F47" s="121">
        <v>3.9072</v>
      </c>
      <c r="G47" s="121">
        <v>3.1583200000000002</v>
      </c>
      <c r="H47" s="121">
        <v>160.52080000000001</v>
      </c>
      <c r="I47" s="121">
        <v>277.41120000000001</v>
      </c>
      <c r="J47" s="125">
        <v>4.9862130099999999E-2</v>
      </c>
      <c r="K47" s="125">
        <v>2.0319027999999999E-2</v>
      </c>
      <c r="L47" s="125">
        <v>0.27011357160000005</v>
      </c>
      <c r="M47" s="125">
        <v>278.71261538560003</v>
      </c>
      <c r="N47" s="125">
        <v>0.17582400000000001</v>
      </c>
      <c r="O47" s="125">
        <v>7.4941703999999998E-2</v>
      </c>
      <c r="P47" s="125">
        <v>2.0217504899999999E-2</v>
      </c>
      <c r="Q47" s="125">
        <v>7.488800000000001E-2</v>
      </c>
      <c r="R47" s="125">
        <v>6.4630755999999998E-2</v>
      </c>
      <c r="S47" s="125">
        <v>54.049599999999998</v>
      </c>
      <c r="T47" s="125">
        <v>7.488800000000001E-2</v>
      </c>
      <c r="U47" s="125">
        <v>6.8376000000000006E-2</v>
      </c>
      <c r="V47" s="125">
        <v>9.0378899000000002E-3</v>
      </c>
      <c r="W47" s="125">
        <v>1.202059665E-2</v>
      </c>
      <c r="X47" s="125">
        <v>2.0014616650000001E-2</v>
      </c>
      <c r="Y47" s="125">
        <v>0.14000800000000002</v>
      </c>
      <c r="Z47" s="125">
        <v>6.6748000000000003</v>
      </c>
      <c r="AA47" s="125">
        <v>1.1750802100000001E-2</v>
      </c>
    </row>
    <row r="48" spans="1:27" x14ac:dyDescent="0.2">
      <c r="A48" s="27" t="s">
        <v>1</v>
      </c>
      <c r="B48" s="27">
        <v>32.5</v>
      </c>
      <c r="C48" s="27">
        <v>345136</v>
      </c>
      <c r="D48" s="27">
        <v>14525.016000000001</v>
      </c>
      <c r="E48" s="27">
        <v>283597.60000000003</v>
      </c>
      <c r="F48" s="121">
        <v>5.8608000000000002</v>
      </c>
      <c r="G48" s="121">
        <v>3.2560000000000002</v>
      </c>
      <c r="H48" s="121">
        <v>295.64480000000003</v>
      </c>
      <c r="I48" s="121">
        <v>257.87520000000001</v>
      </c>
      <c r="J48" s="125">
        <v>9.1168000000000013</v>
      </c>
      <c r="K48" s="125">
        <v>2.0319027999999999E-2</v>
      </c>
      <c r="L48" s="125">
        <v>0.35482160839999999</v>
      </c>
      <c r="M48" s="125">
        <v>270.24690598400002</v>
      </c>
      <c r="N48" s="125">
        <v>0.29629600000000006</v>
      </c>
      <c r="O48" s="125">
        <v>7.4941703999999998E-2</v>
      </c>
      <c r="P48" s="125">
        <v>0.52054974400000009</v>
      </c>
      <c r="Q48" s="125">
        <v>0.11396000000000001</v>
      </c>
      <c r="R48" s="125">
        <v>6.4630755999999998E-2</v>
      </c>
      <c r="S48" s="125">
        <v>62.189599999999999</v>
      </c>
      <c r="T48" s="125">
        <v>0.58399999999999996</v>
      </c>
      <c r="U48" s="125">
        <v>0.12698400000000001</v>
      </c>
      <c r="V48" s="125">
        <v>9.0378899000000002E-3</v>
      </c>
      <c r="W48" s="125">
        <v>1.202059665E-2</v>
      </c>
      <c r="X48" s="125">
        <v>2.0014616650000001E-2</v>
      </c>
      <c r="Y48" s="125">
        <v>0.11396000000000001</v>
      </c>
      <c r="Z48" s="125">
        <v>3.7118400000000005</v>
      </c>
      <c r="AA48" s="125">
        <v>1.1750802100000001E-2</v>
      </c>
    </row>
    <row r="49" spans="1:27" x14ac:dyDescent="0.2">
      <c r="A49" s="27" t="s">
        <v>1</v>
      </c>
      <c r="B49" s="27">
        <v>32.5</v>
      </c>
      <c r="C49" s="27">
        <v>350996.80000000005</v>
      </c>
      <c r="D49" s="27">
        <v>14586.880000000001</v>
      </c>
      <c r="E49" s="27">
        <v>274285.44000000006</v>
      </c>
      <c r="F49" s="121">
        <v>0.44671009900000003</v>
      </c>
      <c r="G49" s="121">
        <v>9.7680000000000007</v>
      </c>
      <c r="H49" s="121">
        <v>208.05840000000001</v>
      </c>
      <c r="I49" s="121">
        <v>295.64480000000003</v>
      </c>
      <c r="J49" s="125">
        <v>4.9862130099999999E-2</v>
      </c>
      <c r="K49" s="125">
        <v>2.0319027999999999E-2</v>
      </c>
      <c r="L49" s="125">
        <v>0.3125629908</v>
      </c>
      <c r="M49" s="125">
        <v>272.85137777920005</v>
      </c>
      <c r="N49" s="125">
        <v>0.107448</v>
      </c>
      <c r="O49" s="125">
        <v>7.4941703999999998E-2</v>
      </c>
      <c r="P49" s="125">
        <v>2.0217504899999999E-2</v>
      </c>
      <c r="Q49" s="125">
        <v>5.8608E-2</v>
      </c>
      <c r="R49" s="125">
        <v>6.4630755999999998E-2</v>
      </c>
      <c r="S49" s="125">
        <v>65.12</v>
      </c>
      <c r="T49" s="125">
        <v>0.13675200000000001</v>
      </c>
      <c r="U49" s="125">
        <v>0.110704</v>
      </c>
      <c r="V49" s="125">
        <v>9.0378899000000002E-3</v>
      </c>
      <c r="W49" s="125">
        <v>1.202059665E-2</v>
      </c>
      <c r="X49" s="125">
        <v>2.0014616650000001E-2</v>
      </c>
      <c r="Y49" s="125">
        <v>0.2442</v>
      </c>
      <c r="Z49" s="125">
        <v>12.372800000000002</v>
      </c>
      <c r="AA49" s="125">
        <v>1.1750802100000001E-2</v>
      </c>
    </row>
    <row r="50" spans="1:27" s="149" customFormat="1" x14ac:dyDescent="0.2">
      <c r="A50" s="149" t="s">
        <v>151</v>
      </c>
      <c r="B50" s="149">
        <v>32.5</v>
      </c>
      <c r="C50" s="149">
        <v>347252.4</v>
      </c>
      <c r="D50" s="149">
        <v>13862.420000000002</v>
      </c>
      <c r="E50" s="149">
        <f>281904.48*1.05</f>
        <v>295999.70399999997</v>
      </c>
      <c r="F50" s="150">
        <v>4.3956</v>
      </c>
      <c r="G50" s="150">
        <v>8.2214000000000009</v>
      </c>
      <c r="H50" s="150">
        <v>61.375600000000006</v>
      </c>
      <c r="I50" s="150">
        <v>256.08440000000002</v>
      </c>
      <c r="J50" s="150">
        <v>5.7491065050000005E-2</v>
      </c>
      <c r="K50" s="150">
        <v>1.1837866333333336</v>
      </c>
      <c r="L50" s="150">
        <v>0.21240071999999999</v>
      </c>
      <c r="M50" s="150">
        <v>227.75621538560003</v>
      </c>
      <c r="N50" s="150">
        <v>0.25396800000000003</v>
      </c>
      <c r="O50" s="150">
        <v>7.4941703999999998E-2</v>
      </c>
      <c r="P50" s="150">
        <v>2.0217504899999999E-2</v>
      </c>
      <c r="Q50" s="150">
        <v>0.18070800000000001</v>
      </c>
      <c r="R50" s="150">
        <v>6.4630755999999998E-2</v>
      </c>
      <c r="S50" s="150">
        <v>14.326400000000001</v>
      </c>
      <c r="T50" s="150">
        <v>0.115588</v>
      </c>
      <c r="U50" s="150">
        <v>8.9540000000000008E-2</v>
      </c>
      <c r="V50" s="150">
        <v>9.0378899000000002E-3</v>
      </c>
      <c r="W50" s="150">
        <v>1.202059665E-2</v>
      </c>
      <c r="X50" s="150">
        <v>2.0014616650000001E-2</v>
      </c>
      <c r="Y50" s="150">
        <v>0.24745600000000001</v>
      </c>
      <c r="Z50" s="150">
        <v>10.777360000000002</v>
      </c>
      <c r="AA50" s="150">
        <v>1.3038601050000001E-2</v>
      </c>
    </row>
    <row r="51" spans="1:27" x14ac:dyDescent="0.2">
      <c r="A51" s="27" t="s">
        <v>2</v>
      </c>
      <c r="B51" s="27">
        <v>32.5</v>
      </c>
      <c r="C51" s="27">
        <v>364716.79999999999</v>
      </c>
      <c r="D51" s="27">
        <v>11581.592000000001</v>
      </c>
      <c r="E51" s="27">
        <v>243809.28000000003</v>
      </c>
      <c r="F51" s="121">
        <v>0.93121600000000004</v>
      </c>
      <c r="G51" s="121">
        <v>107.44800000000001</v>
      </c>
      <c r="H51" s="121">
        <v>259.82880000000006</v>
      </c>
      <c r="I51" s="121">
        <v>254.94480000000001</v>
      </c>
      <c r="J51" s="125">
        <v>1.3675200000000003</v>
      </c>
      <c r="K51" s="125">
        <v>4.3252704</v>
      </c>
      <c r="L51" s="125">
        <v>0.39395822075999998</v>
      </c>
      <c r="M51" s="125">
        <v>141.96160000000003</v>
      </c>
      <c r="N51" s="125">
        <v>0.182336</v>
      </c>
      <c r="O51" s="125">
        <v>7.4941703999999998E-2</v>
      </c>
      <c r="P51" s="125">
        <v>2.0217504899999999E-2</v>
      </c>
      <c r="Q51" s="125">
        <v>0.25722400000000006</v>
      </c>
      <c r="R51" s="125">
        <v>6.4630755999999998E-2</v>
      </c>
      <c r="S51" s="125">
        <v>92.470399999999998</v>
      </c>
      <c r="T51" s="125">
        <v>0.100936</v>
      </c>
      <c r="U51" s="125">
        <v>0.20838400000000001</v>
      </c>
      <c r="V51" s="125">
        <v>9.0378899000000002E-3</v>
      </c>
      <c r="W51" s="125">
        <v>1.202059665E-2</v>
      </c>
      <c r="X51" s="125">
        <v>2.0014616650000001E-2</v>
      </c>
      <c r="Y51" s="125">
        <v>1.6280000000000003E-2</v>
      </c>
      <c r="Z51" s="125">
        <v>0.13675200000000001</v>
      </c>
      <c r="AA51" s="125">
        <v>1.1750802100000001E-2</v>
      </c>
    </row>
    <row r="52" spans="1:27" x14ac:dyDescent="0.2">
      <c r="A52" s="27" t="s">
        <v>2</v>
      </c>
      <c r="B52" s="27">
        <v>32.5</v>
      </c>
      <c r="C52" s="27">
        <v>344810.4</v>
      </c>
      <c r="D52" s="27">
        <v>11884.400000000001</v>
      </c>
      <c r="E52" s="27">
        <v>246348.96000000002</v>
      </c>
      <c r="F52" s="121">
        <v>2.3768799999999999</v>
      </c>
      <c r="G52" s="121">
        <v>0.61864000000000008</v>
      </c>
      <c r="H52" s="121">
        <v>259.17760000000004</v>
      </c>
      <c r="I52" s="121">
        <v>280.66719999999998</v>
      </c>
      <c r="J52" s="125">
        <v>4.9862130099999999E-2</v>
      </c>
      <c r="K52" s="125">
        <v>3.7669478000000001</v>
      </c>
      <c r="L52" s="125">
        <v>0.69024771616000002</v>
      </c>
      <c r="M52" s="125">
        <v>142.611705984</v>
      </c>
      <c r="N52" s="125">
        <v>0.2442</v>
      </c>
      <c r="O52" s="125">
        <v>7.4941703999999998E-2</v>
      </c>
      <c r="P52" s="125">
        <v>2.0217504899999999E-2</v>
      </c>
      <c r="Q52" s="125">
        <v>0.27676000000000006</v>
      </c>
      <c r="R52" s="125">
        <v>6.4630755999999998E-2</v>
      </c>
      <c r="S52" s="125">
        <v>84.004800000000003</v>
      </c>
      <c r="T52" s="125">
        <v>0.10419200000000001</v>
      </c>
      <c r="U52" s="125">
        <v>0.21163999999999999</v>
      </c>
      <c r="V52" s="125">
        <v>9.0378899000000002E-3</v>
      </c>
      <c r="W52" s="125">
        <v>1.202059665E-2</v>
      </c>
      <c r="X52" s="125">
        <v>2.0014616650000001E-2</v>
      </c>
      <c r="Y52" s="125">
        <v>0.70004</v>
      </c>
      <c r="Z52" s="125">
        <v>15.986960000000002</v>
      </c>
      <c r="AA52" s="125">
        <v>1.1750802100000001E-2</v>
      </c>
    </row>
    <row r="53" spans="1:27" x14ac:dyDescent="0.2">
      <c r="A53" s="27" t="s">
        <v>2</v>
      </c>
      <c r="B53" s="27">
        <v>32.5</v>
      </c>
      <c r="C53" s="27">
        <v>376670.4</v>
      </c>
      <c r="D53" s="27">
        <v>11363.44</v>
      </c>
      <c r="E53" s="27">
        <v>270846.32</v>
      </c>
      <c r="F53" s="121">
        <v>1.20472</v>
      </c>
      <c r="G53" s="121">
        <v>0.18921225150000001</v>
      </c>
      <c r="H53" s="121">
        <v>353.92720000000003</v>
      </c>
      <c r="I53" s="121">
        <v>267.96880000000004</v>
      </c>
      <c r="J53" s="125">
        <v>0.71631999999999996</v>
      </c>
      <c r="K53" s="125">
        <v>5.7635134333333342</v>
      </c>
      <c r="L53" s="125">
        <v>0.59900426280000008</v>
      </c>
      <c r="M53" s="125">
        <v>146.19440000000003</v>
      </c>
      <c r="N53" s="125">
        <v>0.19536000000000001</v>
      </c>
      <c r="O53" s="125">
        <v>7.4941703999999998E-2</v>
      </c>
      <c r="P53" s="125">
        <v>2.0217504899999999E-2</v>
      </c>
      <c r="Q53" s="125">
        <v>5.2767245300000001E-2</v>
      </c>
      <c r="R53" s="125">
        <v>6.4630755999999998E-2</v>
      </c>
      <c r="S53" s="125">
        <v>101.2616</v>
      </c>
      <c r="T53" s="125">
        <v>7.1632000000000015E-2</v>
      </c>
      <c r="U53" s="125">
        <v>0.29629600000000006</v>
      </c>
      <c r="V53" s="125">
        <v>9.0378899000000002E-3</v>
      </c>
      <c r="W53" s="125">
        <v>1.202059665E-2</v>
      </c>
      <c r="X53" s="125">
        <v>2.0014616650000001E-2</v>
      </c>
      <c r="Y53" s="125">
        <v>1.7908000000000004E-2</v>
      </c>
      <c r="Z53" s="125">
        <v>0.192104</v>
      </c>
      <c r="AA53" s="125">
        <v>1.1750802100000001E-2</v>
      </c>
    </row>
    <row r="54" spans="1:27" x14ac:dyDescent="0.2">
      <c r="A54" s="27" t="s">
        <v>2</v>
      </c>
      <c r="B54" s="27">
        <v>32.5</v>
      </c>
      <c r="C54" s="27">
        <v>333414.40000000002</v>
      </c>
      <c r="D54" s="27">
        <v>11558.800000000001</v>
      </c>
      <c r="E54" s="27">
        <v>266348.96000000002</v>
      </c>
      <c r="F54" s="121">
        <v>1.2698400000000001</v>
      </c>
      <c r="G54" s="121">
        <v>0.18921225150000001</v>
      </c>
      <c r="H54" s="121">
        <v>18.168480000000002</v>
      </c>
      <c r="I54" s="121">
        <v>212.94240000000002</v>
      </c>
      <c r="J54" s="125">
        <v>4.9862130099999999E-2</v>
      </c>
      <c r="K54" s="125">
        <v>3.1157478000000003</v>
      </c>
      <c r="L54" s="125">
        <v>0.21487345072</v>
      </c>
      <c r="M54" s="125">
        <v>138.05440000000002</v>
      </c>
      <c r="N54" s="125">
        <v>0.192104</v>
      </c>
      <c r="O54" s="125">
        <v>7.4941703999999998E-2</v>
      </c>
      <c r="P54" s="125">
        <v>2.0217504899999999E-2</v>
      </c>
      <c r="Q54" s="125">
        <v>0.117216</v>
      </c>
      <c r="R54" s="125">
        <v>6.4630755999999998E-2</v>
      </c>
      <c r="S54" s="125">
        <v>22.303600000000003</v>
      </c>
      <c r="T54" s="125">
        <v>2.70895944E-2</v>
      </c>
      <c r="U54" s="125">
        <v>8.4655999999999995E-2</v>
      </c>
      <c r="V54" s="125">
        <v>9.0378899000000002E-3</v>
      </c>
      <c r="W54" s="125">
        <v>1.202059665E-2</v>
      </c>
      <c r="X54" s="125">
        <v>2.0014616650000001E-2</v>
      </c>
      <c r="Y54" s="125">
        <v>0.13675200000000001</v>
      </c>
      <c r="Z54" s="125">
        <v>2.5396800000000002</v>
      </c>
      <c r="AA54" s="125">
        <v>1.1750802100000001E-2</v>
      </c>
    </row>
    <row r="55" spans="1:27" x14ac:dyDescent="0.2">
      <c r="A55" s="27" t="s">
        <v>2</v>
      </c>
      <c r="B55" s="27">
        <v>32.5</v>
      </c>
      <c r="C55" s="27">
        <v>342205.60000000003</v>
      </c>
      <c r="D55" s="27">
        <v>11369.952000000001</v>
      </c>
      <c r="E55" s="27">
        <v>285079.12</v>
      </c>
      <c r="F55" s="121">
        <v>19.536000000000001</v>
      </c>
      <c r="G55" s="121">
        <v>0.23117600000000002</v>
      </c>
      <c r="H55" s="121">
        <v>5.4049600000000009</v>
      </c>
      <c r="I55" s="121">
        <v>205.12800000000001</v>
      </c>
      <c r="J55" s="125">
        <v>4.9862130099999999E-2</v>
      </c>
      <c r="K55" s="125">
        <v>4.0623891000000008</v>
      </c>
      <c r="L55" s="125">
        <v>0.54373552168000006</v>
      </c>
      <c r="M55" s="125">
        <v>136.75068718080001</v>
      </c>
      <c r="N55" s="125">
        <v>0.26373600000000003</v>
      </c>
      <c r="O55" s="125">
        <v>7.4941703999999998E-2</v>
      </c>
      <c r="P55" s="125">
        <v>2.0217504899999999E-2</v>
      </c>
      <c r="Q55" s="125">
        <v>5.2767245300000001E-2</v>
      </c>
      <c r="R55" s="125">
        <v>6.4630755999999998E-2</v>
      </c>
      <c r="S55" s="125">
        <v>5.8933600000000004</v>
      </c>
      <c r="T55" s="125">
        <v>2.70895944E-2</v>
      </c>
      <c r="U55" s="125">
        <v>0.26699200000000006</v>
      </c>
      <c r="V55" s="125">
        <v>9.0378899000000002E-3</v>
      </c>
      <c r="W55" s="125">
        <v>1.202059665E-2</v>
      </c>
      <c r="X55" s="125">
        <v>2.0014616650000001E-2</v>
      </c>
      <c r="Y55" s="125">
        <v>0.18559200000000001</v>
      </c>
      <c r="Z55" s="125">
        <v>2.6373600000000001</v>
      </c>
      <c r="AA55" s="125">
        <v>1.1750802100000001E-2</v>
      </c>
    </row>
    <row r="56" spans="1:27" x14ac:dyDescent="0.2">
      <c r="A56" s="27" t="s">
        <v>2</v>
      </c>
      <c r="B56" s="27">
        <v>32.5</v>
      </c>
      <c r="C56" s="27">
        <v>329832.80000000005</v>
      </c>
      <c r="D56" s="27">
        <v>11659.736000000001</v>
      </c>
      <c r="E56" s="27">
        <v>274391.28000000003</v>
      </c>
      <c r="F56" s="121">
        <v>4.8840000000000003</v>
      </c>
      <c r="G56" s="121">
        <v>0.49491200000000002</v>
      </c>
      <c r="H56" s="121">
        <v>304.11040000000003</v>
      </c>
      <c r="I56" s="121">
        <v>274.8064</v>
      </c>
      <c r="J56" s="125">
        <v>4.9862130099999999E-2</v>
      </c>
      <c r="K56" s="125">
        <v>4.142459566666667</v>
      </c>
      <c r="L56" s="125">
        <v>0.66744097240000011</v>
      </c>
      <c r="M56" s="125">
        <v>115.91360000000002</v>
      </c>
      <c r="N56" s="125">
        <v>0.224664</v>
      </c>
      <c r="O56" s="125">
        <v>7.4941703999999998E-2</v>
      </c>
      <c r="P56" s="125">
        <v>2.6048000000000002E-2</v>
      </c>
      <c r="Q56" s="125">
        <v>5.2767245300000001E-2</v>
      </c>
      <c r="R56" s="125">
        <v>8.7912000000000004E-2</v>
      </c>
      <c r="S56" s="125">
        <v>89.865600000000001</v>
      </c>
      <c r="T56" s="125">
        <v>9.1167999999999999E-2</v>
      </c>
      <c r="U56" s="125">
        <v>0.38420799999999999</v>
      </c>
      <c r="V56" s="125">
        <v>9.0378899000000002E-3</v>
      </c>
      <c r="W56" s="125">
        <v>1.202059665E-2</v>
      </c>
      <c r="X56" s="125">
        <v>2.0014616650000001E-2</v>
      </c>
      <c r="Y56" s="125">
        <v>2.5071200000000002E-2</v>
      </c>
      <c r="Z56" s="125">
        <v>9.4423999999999994E-2</v>
      </c>
      <c r="AA56" s="125">
        <v>1.1750802100000001E-2</v>
      </c>
    </row>
    <row r="57" spans="1:27" x14ac:dyDescent="0.2">
      <c r="A57" s="27" t="s">
        <v>2</v>
      </c>
      <c r="B57" s="27">
        <v>32.5</v>
      </c>
      <c r="C57" s="27">
        <v>349043.20000000001</v>
      </c>
      <c r="D57" s="27">
        <v>11864.864</v>
      </c>
      <c r="E57" s="27">
        <v>260317.2</v>
      </c>
      <c r="F57" s="121">
        <v>0.81400000000000006</v>
      </c>
      <c r="G57" s="121">
        <v>1.00936</v>
      </c>
      <c r="H57" s="121">
        <v>620.91920000000005</v>
      </c>
      <c r="I57" s="121">
        <v>281.64400000000001</v>
      </c>
      <c r="J57" s="125">
        <v>4.9862130099999999E-2</v>
      </c>
      <c r="K57" s="125">
        <v>8.429173500000001</v>
      </c>
      <c r="L57" s="125">
        <v>0.82700405255999998</v>
      </c>
      <c r="M57" s="125">
        <v>116.56480000000001</v>
      </c>
      <c r="N57" s="125">
        <v>0.18884799999999999</v>
      </c>
      <c r="O57" s="125">
        <v>7.4941703999999998E-2</v>
      </c>
      <c r="P57" s="125">
        <v>2.0217504899999999E-2</v>
      </c>
      <c r="Q57" s="125">
        <v>7.1632000000000015E-2</v>
      </c>
      <c r="R57" s="125">
        <v>6.4630755999999998E-2</v>
      </c>
      <c r="S57" s="125">
        <v>139.6824</v>
      </c>
      <c r="T57" s="125">
        <v>0.192104</v>
      </c>
      <c r="U57" s="125">
        <v>0.25722400000000006</v>
      </c>
      <c r="V57" s="125">
        <v>9.0378899000000002E-3</v>
      </c>
      <c r="W57" s="125">
        <v>1.202059665E-2</v>
      </c>
      <c r="X57" s="125">
        <v>2.0014616650000001E-2</v>
      </c>
      <c r="Y57" s="125">
        <v>1.1396E-2</v>
      </c>
      <c r="Z57" s="125">
        <v>0.11396000000000001</v>
      </c>
      <c r="AA57" s="125">
        <v>1.1750802100000001E-2</v>
      </c>
    </row>
    <row r="58" spans="1:27" x14ac:dyDescent="0.2">
      <c r="A58" s="27" t="s">
        <v>2</v>
      </c>
      <c r="B58" s="27">
        <v>32.5</v>
      </c>
      <c r="C58" s="27">
        <v>361741.60000000003</v>
      </c>
      <c r="D58" s="27">
        <v>11509.960000000001</v>
      </c>
      <c r="E58" s="27">
        <v>283703.44</v>
      </c>
      <c r="F58" s="121">
        <v>2.6048000000000004</v>
      </c>
      <c r="G58" s="121">
        <v>0.26373600000000003</v>
      </c>
      <c r="H58" s="121">
        <v>79.446399999999997</v>
      </c>
      <c r="I58" s="121">
        <v>236.71119999999999</v>
      </c>
      <c r="J58" s="125">
        <v>4.9862130099999999E-2</v>
      </c>
      <c r="K58" s="125">
        <v>2.9201300333333333</v>
      </c>
      <c r="L58" s="125">
        <v>0.34512424835599997</v>
      </c>
      <c r="M58" s="125">
        <v>118.19280000000001</v>
      </c>
      <c r="N58" s="125">
        <v>0.19861600000000001</v>
      </c>
      <c r="O58" s="125">
        <v>7.4941703999999998E-2</v>
      </c>
      <c r="P58" s="125">
        <v>2.0217504899999999E-2</v>
      </c>
      <c r="Q58" s="125">
        <v>5.2767245300000001E-2</v>
      </c>
      <c r="R58" s="125">
        <v>6.4630755999999998E-2</v>
      </c>
      <c r="S58" s="125">
        <v>38.844080000000005</v>
      </c>
      <c r="T58" s="125">
        <v>0.16280000000000003</v>
      </c>
      <c r="U58" s="125">
        <v>0.19536000000000001</v>
      </c>
      <c r="V58" s="125">
        <v>9.0378899000000002E-3</v>
      </c>
      <c r="W58" s="125">
        <v>1.202059665E-2</v>
      </c>
      <c r="X58" s="125">
        <v>2.0014616650000001E-2</v>
      </c>
      <c r="Y58" s="125">
        <v>1.0419200000000002E-2</v>
      </c>
      <c r="Z58" s="125">
        <v>0.14652000000000001</v>
      </c>
      <c r="AA58" s="125">
        <v>1.1750802100000001E-2</v>
      </c>
    </row>
    <row r="59" spans="1:27" x14ac:dyDescent="0.2">
      <c r="A59" s="27" t="s">
        <v>2</v>
      </c>
      <c r="B59" s="27">
        <v>32.5</v>
      </c>
      <c r="C59" s="27">
        <v>352299.2</v>
      </c>
      <c r="D59" s="27">
        <v>10679.68</v>
      </c>
      <c r="E59" s="27">
        <v>238729.92000000004</v>
      </c>
      <c r="F59" s="121">
        <v>1.5954400000000002</v>
      </c>
      <c r="G59" s="121">
        <v>0.55352000000000012</v>
      </c>
      <c r="H59" s="121">
        <v>253.96800000000002</v>
      </c>
      <c r="I59" s="121">
        <v>238.66480000000001</v>
      </c>
      <c r="J59" s="125">
        <v>4.9862130099999999E-2</v>
      </c>
      <c r="K59" s="125">
        <v>3.4883156</v>
      </c>
      <c r="L59" s="125">
        <v>0.56977181340000005</v>
      </c>
      <c r="M59" s="125">
        <v>106.1418803456</v>
      </c>
      <c r="N59" s="125">
        <v>0.12047200000000001</v>
      </c>
      <c r="O59" s="125">
        <v>0.110704</v>
      </c>
      <c r="P59" s="125">
        <v>2.0217504899999999E-2</v>
      </c>
      <c r="Q59" s="125">
        <v>5.2767245300000001E-2</v>
      </c>
      <c r="R59" s="125">
        <v>6.4630755999999998E-2</v>
      </c>
      <c r="S59" s="125">
        <v>72.283200000000008</v>
      </c>
      <c r="T59" s="125">
        <v>0.10419200000000001</v>
      </c>
      <c r="U59" s="125">
        <v>0.38746400000000003</v>
      </c>
      <c r="V59" s="125">
        <v>9.0378899000000002E-3</v>
      </c>
      <c r="W59" s="125">
        <v>1.202059665E-2</v>
      </c>
      <c r="X59" s="125">
        <v>2.0014616650000001E-2</v>
      </c>
      <c r="Y59" s="125">
        <v>0.34839199999999998</v>
      </c>
      <c r="Z59" s="125">
        <v>7.3911200000000008</v>
      </c>
      <c r="AA59" s="125">
        <v>1.1750802100000001E-2</v>
      </c>
    </row>
    <row r="60" spans="1:27" s="149" customFormat="1" x14ac:dyDescent="0.2">
      <c r="A60" s="149" t="s">
        <v>152</v>
      </c>
      <c r="B60" s="149">
        <v>32.5</v>
      </c>
      <c r="C60" s="149">
        <v>349043.20000000001</v>
      </c>
      <c r="D60" s="149">
        <v>11558.800000000001</v>
      </c>
      <c r="E60" s="149">
        <f>266348.96*1.05</f>
        <v>279666.40800000005</v>
      </c>
      <c r="F60" s="150">
        <v>1.5954400000000002</v>
      </c>
      <c r="G60" s="150">
        <v>0.49491200000000002</v>
      </c>
      <c r="H60" s="150">
        <v>259.17760000000004</v>
      </c>
      <c r="I60" s="150">
        <v>254.94480000000001</v>
      </c>
      <c r="J60" s="150">
        <v>4.9862130099999999E-2</v>
      </c>
      <c r="K60" s="150">
        <v>4.0623891000000008</v>
      </c>
      <c r="L60" s="150">
        <v>0.56977181340000005</v>
      </c>
      <c r="M60" s="150">
        <v>136.75068718080001</v>
      </c>
      <c r="N60" s="150">
        <v>0.19536000000000001</v>
      </c>
      <c r="O60" s="150">
        <v>7.4941703999999998E-2</v>
      </c>
      <c r="P60" s="150">
        <v>2.0217504899999999E-2</v>
      </c>
      <c r="Q60" s="150">
        <v>5.2767245300000001E-2</v>
      </c>
      <c r="R60" s="150">
        <v>6.4630755999999998E-2</v>
      </c>
      <c r="S60" s="150">
        <v>84.004800000000003</v>
      </c>
      <c r="T60" s="150">
        <v>0.100936</v>
      </c>
      <c r="U60" s="150">
        <v>0.25722400000000006</v>
      </c>
      <c r="V60" s="150">
        <v>9.0378899000000002E-3</v>
      </c>
      <c r="W60" s="150">
        <v>1.202059665E-2</v>
      </c>
      <c r="X60" s="150">
        <v>2.0014616650000001E-2</v>
      </c>
      <c r="Y60" s="150">
        <v>2.5071200000000002E-2</v>
      </c>
      <c r="Z60" s="150">
        <v>0.192104</v>
      </c>
      <c r="AA60" s="150">
        <v>1.1750802100000001E-2</v>
      </c>
    </row>
    <row r="61" spans="1:27" x14ac:dyDescent="0.2">
      <c r="A61" s="27" t="s">
        <v>8</v>
      </c>
      <c r="B61" s="27">
        <v>32.5</v>
      </c>
      <c r="C61" s="27">
        <v>322669.60000000003</v>
      </c>
      <c r="D61" s="27">
        <v>9214.4800000000014</v>
      </c>
      <c r="E61" s="27">
        <v>329311.84000000003</v>
      </c>
      <c r="F61" s="121">
        <v>15.6288</v>
      </c>
      <c r="G61" s="121">
        <v>18.233600000000003</v>
      </c>
      <c r="H61" s="121">
        <v>40.472080000000005</v>
      </c>
      <c r="I61" s="121">
        <v>242.57200000000003</v>
      </c>
      <c r="J61" s="125">
        <v>4.9862130099999999E-2</v>
      </c>
      <c r="K61" s="125">
        <v>2.8576012666666668</v>
      </c>
      <c r="L61" s="125">
        <v>15.693261769999999</v>
      </c>
      <c r="M61" s="125">
        <v>278.71174017280003</v>
      </c>
      <c r="N61" s="125">
        <v>3.5816000000000003</v>
      </c>
      <c r="O61" s="125">
        <v>7.4941703999999998E-2</v>
      </c>
      <c r="P61" s="125">
        <v>2.0217504899999999E-2</v>
      </c>
      <c r="Q61" s="125">
        <v>0.29629600000000006</v>
      </c>
      <c r="R61" s="125">
        <v>6.4630755999999998E-2</v>
      </c>
      <c r="S61" s="125">
        <v>93.447200000000009</v>
      </c>
      <c r="T61" s="125">
        <v>0.9768</v>
      </c>
      <c r="U61" s="125">
        <v>0.85632800000000009</v>
      </c>
      <c r="V61" s="125">
        <v>7.1632000000000015E-2</v>
      </c>
      <c r="W61" s="125">
        <v>1.202059665E-2</v>
      </c>
      <c r="X61" s="125">
        <v>2.0014616650000001E-2</v>
      </c>
      <c r="Y61" s="125">
        <v>0.16931199999999999</v>
      </c>
      <c r="Z61" s="125">
        <v>4.07</v>
      </c>
      <c r="AA61" s="125">
        <v>1.1750802100000001E-2</v>
      </c>
    </row>
    <row r="62" spans="1:27" x14ac:dyDescent="0.2">
      <c r="A62" s="27" t="s">
        <v>8</v>
      </c>
      <c r="B62" s="27">
        <v>32.5</v>
      </c>
      <c r="C62" s="27">
        <v>326576.80000000005</v>
      </c>
      <c r="D62" s="27">
        <v>8260.4719999999998</v>
      </c>
      <c r="E62" s="27">
        <v>319576.40000000002</v>
      </c>
      <c r="F62" s="121">
        <v>84.656000000000006</v>
      </c>
      <c r="G62" s="121">
        <v>9.1168000000000013</v>
      </c>
      <c r="H62" s="121">
        <v>36.011360000000003</v>
      </c>
      <c r="I62" s="121">
        <v>138.38</v>
      </c>
      <c r="J62" s="125">
        <v>4.9862130099999999E-2</v>
      </c>
      <c r="K62" s="125">
        <v>2.0908268333333337</v>
      </c>
      <c r="L62" s="125">
        <v>13.804255186000001</v>
      </c>
      <c r="M62" s="125">
        <v>267.64298119680001</v>
      </c>
      <c r="N62" s="125">
        <v>3.9723200000000003</v>
      </c>
      <c r="O62" s="125">
        <v>7.4941703999999998E-2</v>
      </c>
      <c r="P62" s="125">
        <v>5.7892982400000001E-2</v>
      </c>
      <c r="Q62" s="125">
        <v>0.19861600000000001</v>
      </c>
      <c r="R62" s="125">
        <v>6.4630755999999998E-2</v>
      </c>
      <c r="S62" s="125">
        <v>46.170079999999999</v>
      </c>
      <c r="T62" s="125">
        <v>0.27350400000000002</v>
      </c>
      <c r="U62" s="125">
        <v>0.47212000000000004</v>
      </c>
      <c r="V62" s="125">
        <v>2.6048000000000002E-2</v>
      </c>
      <c r="W62" s="125">
        <v>1.202059665E-2</v>
      </c>
      <c r="X62" s="125">
        <v>2.3443200000000004E-2</v>
      </c>
      <c r="Y62" s="125">
        <v>0.57631200000000005</v>
      </c>
      <c r="Z62" s="125">
        <v>17.256800000000002</v>
      </c>
      <c r="AA62" s="125">
        <v>1.1750802100000001E-2</v>
      </c>
    </row>
    <row r="63" spans="1:27" x14ac:dyDescent="0.2">
      <c r="A63" s="27" t="s">
        <v>8</v>
      </c>
      <c r="B63" s="27">
        <v>32.5</v>
      </c>
      <c r="C63" s="27">
        <v>316808.80000000005</v>
      </c>
      <c r="D63" s="27">
        <v>8595.84</v>
      </c>
      <c r="E63" s="27">
        <v>322962.64</v>
      </c>
      <c r="F63" s="121">
        <v>17.908000000000001</v>
      </c>
      <c r="G63" s="121">
        <v>9.1168000000000013</v>
      </c>
      <c r="H63" s="121">
        <v>33.439120000000003</v>
      </c>
      <c r="I63" s="121">
        <v>226.61760000000001</v>
      </c>
      <c r="J63" s="125">
        <v>4.9862130099999999E-2</v>
      </c>
      <c r="K63" s="125">
        <v>1.9554857666666667</v>
      </c>
      <c r="L63" s="125">
        <v>14.1309259068</v>
      </c>
      <c r="M63" s="125">
        <v>262.75920000000002</v>
      </c>
      <c r="N63" s="125">
        <v>4.6235200000000001</v>
      </c>
      <c r="O63" s="125">
        <v>7.4941703999999998E-2</v>
      </c>
      <c r="P63" s="125">
        <v>2.0217504899999999E-2</v>
      </c>
      <c r="Q63" s="125">
        <v>0.15303200000000003</v>
      </c>
      <c r="R63" s="125">
        <v>6.4630755999999998E-2</v>
      </c>
      <c r="S63" s="125">
        <v>113.96000000000001</v>
      </c>
      <c r="T63" s="125">
        <v>0.28001600000000004</v>
      </c>
      <c r="U63" s="125">
        <v>0.54375200000000001</v>
      </c>
      <c r="V63" s="125">
        <v>9.0378899000000002E-3</v>
      </c>
      <c r="W63" s="125">
        <v>1.202059665E-2</v>
      </c>
      <c r="X63" s="125">
        <v>2.0014616650000001E-2</v>
      </c>
      <c r="Y63" s="125">
        <v>0.32234400000000007</v>
      </c>
      <c r="Z63" s="125">
        <v>9.0516800000000011</v>
      </c>
      <c r="AA63" s="125">
        <v>1.1750802100000001E-2</v>
      </c>
    </row>
    <row r="64" spans="1:27" x14ac:dyDescent="0.2">
      <c r="A64" s="27" t="s">
        <v>8</v>
      </c>
      <c r="B64" s="27">
        <v>32.5</v>
      </c>
      <c r="C64" s="27">
        <v>305738.40000000002</v>
      </c>
      <c r="D64" s="27">
        <v>7495.3119999999999</v>
      </c>
      <c r="E64" s="27">
        <v>319153.12000000005</v>
      </c>
      <c r="F64" s="121">
        <v>7.8144</v>
      </c>
      <c r="G64" s="121">
        <v>169.31200000000001</v>
      </c>
      <c r="H64" s="121">
        <v>36.85792</v>
      </c>
      <c r="I64" s="121">
        <v>228.89680000000001</v>
      </c>
      <c r="J64" s="125">
        <v>4.9862130099999999E-2</v>
      </c>
      <c r="K64" s="125">
        <v>3.5241044666666665</v>
      </c>
      <c r="L64" s="125">
        <v>15.954329349980002</v>
      </c>
      <c r="M64" s="125">
        <v>225.08545664000002</v>
      </c>
      <c r="N64" s="125">
        <v>4.5909599999999999</v>
      </c>
      <c r="O64" s="125">
        <v>0.83760000000000001</v>
      </c>
      <c r="P64" s="125">
        <v>1.0412987552000001</v>
      </c>
      <c r="Q64" s="125">
        <v>0.172568</v>
      </c>
      <c r="R64" s="125">
        <v>6.4630755999999998E-2</v>
      </c>
      <c r="S64" s="125">
        <v>105.82000000000001</v>
      </c>
      <c r="T64" s="125">
        <v>0.28327200000000002</v>
      </c>
      <c r="U64" s="125">
        <v>0.49491200000000002</v>
      </c>
      <c r="V64" s="125">
        <v>8.4655999999999995E-2</v>
      </c>
      <c r="W64" s="125">
        <v>1.202059665E-2</v>
      </c>
      <c r="X64" s="125">
        <v>2.0014616650000001E-2</v>
      </c>
      <c r="Y64" s="125">
        <v>2.31176</v>
      </c>
      <c r="Z64" s="125">
        <v>10.51688</v>
      </c>
      <c r="AA64" s="125">
        <v>1.1750802100000001E-2</v>
      </c>
    </row>
    <row r="65" spans="1:27" x14ac:dyDescent="0.2">
      <c r="A65" s="27" t="s">
        <v>8</v>
      </c>
      <c r="B65" s="27">
        <v>32.5</v>
      </c>
      <c r="C65" s="27">
        <v>334391.2</v>
      </c>
      <c r="D65" s="27">
        <v>7553.92</v>
      </c>
      <c r="E65" s="27">
        <v>288676.96000000002</v>
      </c>
      <c r="F65" s="121">
        <v>14.326400000000001</v>
      </c>
      <c r="G65" s="121">
        <v>1.8233600000000001</v>
      </c>
      <c r="H65" s="121">
        <v>40.830240000000003</v>
      </c>
      <c r="I65" s="121">
        <v>224.98960000000002</v>
      </c>
      <c r="J65" s="125">
        <v>4.9862130099999999E-2</v>
      </c>
      <c r="K65" s="125">
        <v>3.2769740666666669</v>
      </c>
      <c r="L65" s="125">
        <v>16.638023965800002</v>
      </c>
      <c r="M65" s="125">
        <v>222.38480000000001</v>
      </c>
      <c r="N65" s="125">
        <v>3.1159919999999999</v>
      </c>
      <c r="O65" s="125">
        <v>7.4941703999999998E-2</v>
      </c>
      <c r="P65" s="125">
        <v>2.0217504899999999E-2</v>
      </c>
      <c r="Q65" s="125">
        <v>0.39072000000000001</v>
      </c>
      <c r="R65" s="125">
        <v>6.4630755999999998E-2</v>
      </c>
      <c r="S65" s="125">
        <v>112.98320000000001</v>
      </c>
      <c r="T65" s="125">
        <v>0.32234400000000007</v>
      </c>
      <c r="U65" s="125">
        <v>0.56328800000000001</v>
      </c>
      <c r="V65" s="125">
        <v>6.8376000000000006E-2</v>
      </c>
      <c r="W65" s="125">
        <v>1.202059665E-2</v>
      </c>
      <c r="X65" s="125">
        <v>2.0014616650000001E-2</v>
      </c>
      <c r="Y65" s="125">
        <v>0.19861600000000001</v>
      </c>
      <c r="Z65" s="125">
        <v>5.2421600000000002</v>
      </c>
      <c r="AA65" s="125">
        <v>1.1750802100000001E-2</v>
      </c>
    </row>
    <row r="66" spans="1:27" x14ac:dyDescent="0.2">
      <c r="A66" s="27" t="s">
        <v>8</v>
      </c>
      <c r="B66" s="27">
        <v>32.5</v>
      </c>
      <c r="C66" s="27">
        <v>355555.2</v>
      </c>
      <c r="D66" s="27">
        <v>7124.1280000000006</v>
      </c>
      <c r="E66" s="27">
        <v>301798.64</v>
      </c>
      <c r="F66" s="121">
        <v>5.2747200000000003</v>
      </c>
      <c r="G66" s="121">
        <v>2.8327200000000001</v>
      </c>
      <c r="H66" s="121">
        <v>41.676800000000007</v>
      </c>
      <c r="I66" s="121">
        <v>235.40880000000004</v>
      </c>
      <c r="J66" s="125">
        <v>4.9862130099999999E-2</v>
      </c>
      <c r="K66" s="125">
        <v>3.5176874333333337</v>
      </c>
      <c r="L66" s="125">
        <v>17.8428207593</v>
      </c>
      <c r="M66" s="125">
        <v>255.91984957440005</v>
      </c>
      <c r="N66" s="125">
        <v>9.1168000000000013</v>
      </c>
      <c r="O66" s="125">
        <v>7.4941703999999998E-2</v>
      </c>
      <c r="P66" s="125">
        <v>0.25946022080000003</v>
      </c>
      <c r="Q66" s="125">
        <v>0.28327200000000002</v>
      </c>
      <c r="R66" s="125">
        <v>6.4630755999999998E-2</v>
      </c>
      <c r="S66" s="125">
        <v>80.423200000000008</v>
      </c>
      <c r="T66" s="125">
        <v>0.42327999999999999</v>
      </c>
      <c r="U66" s="125">
        <v>0.30606400000000006</v>
      </c>
      <c r="V66" s="125">
        <v>9.0378899000000002E-3</v>
      </c>
      <c r="W66" s="125">
        <v>1.202059665E-2</v>
      </c>
      <c r="X66" s="125">
        <v>2.0014616650000001E-2</v>
      </c>
      <c r="Y66" s="125">
        <v>0.23117600000000002</v>
      </c>
      <c r="Z66" s="125">
        <v>5.2747200000000003</v>
      </c>
      <c r="AA66" s="125">
        <v>1.1750802100000001E-2</v>
      </c>
    </row>
    <row r="67" spans="1:27" x14ac:dyDescent="0.2">
      <c r="A67" s="27" t="s">
        <v>8</v>
      </c>
      <c r="B67" s="27">
        <v>32.5</v>
      </c>
      <c r="C67" s="27">
        <v>318436.80000000005</v>
      </c>
      <c r="D67" s="27">
        <v>7065.52</v>
      </c>
      <c r="E67" s="27">
        <v>308571.12000000005</v>
      </c>
      <c r="F67" s="121">
        <v>5.3724000000000007</v>
      </c>
      <c r="G67" s="121">
        <v>5.3072800000000004</v>
      </c>
      <c r="H67" s="121">
        <v>42.653600000000004</v>
      </c>
      <c r="I67" s="121">
        <v>206.10480000000001</v>
      </c>
      <c r="J67" s="125">
        <v>0.29304000000000002</v>
      </c>
      <c r="K67" s="125">
        <v>2.3027653000000003</v>
      </c>
      <c r="L67" s="125">
        <v>13.674936708000001</v>
      </c>
      <c r="M67" s="125">
        <v>233.12960000000001</v>
      </c>
      <c r="N67" s="125">
        <v>4.3630400000000007</v>
      </c>
      <c r="O67" s="125">
        <v>7.4941703999999998E-2</v>
      </c>
      <c r="P67" s="125">
        <v>2.0217504899999999E-2</v>
      </c>
      <c r="Q67" s="125">
        <v>0.58608000000000005</v>
      </c>
      <c r="R67" s="125">
        <v>6.4630755999999998E-2</v>
      </c>
      <c r="S67" s="125">
        <v>64.143200000000007</v>
      </c>
      <c r="T67" s="125">
        <v>0.39723200000000003</v>
      </c>
      <c r="U67" s="125">
        <v>0.64468800000000015</v>
      </c>
      <c r="V67" s="125">
        <v>9.0378899000000002E-3</v>
      </c>
      <c r="W67" s="125">
        <v>4.2327999999999998E-2</v>
      </c>
      <c r="X67" s="125">
        <v>4.5584E-2</v>
      </c>
      <c r="Y67" s="125">
        <v>0.14652000000000001</v>
      </c>
      <c r="Z67" s="125">
        <v>3.6141600000000005</v>
      </c>
      <c r="AA67" s="125">
        <v>1.1750802100000001E-2</v>
      </c>
    </row>
    <row r="68" spans="1:27" s="149" customFormat="1" x14ac:dyDescent="0.2">
      <c r="A68" s="149" t="s">
        <v>146</v>
      </c>
      <c r="B68" s="149">
        <v>32.5</v>
      </c>
      <c r="C68" s="149">
        <v>322669.60000000003</v>
      </c>
      <c r="D68" s="149">
        <v>7553.92</v>
      </c>
      <c r="E68" s="149">
        <f>319153.12*1.05</f>
        <v>335110.77600000001</v>
      </c>
      <c r="F68" s="150">
        <v>14.326400000000001</v>
      </c>
      <c r="G68" s="150">
        <v>9.1168000000000013</v>
      </c>
      <c r="H68" s="150">
        <v>40.472080000000005</v>
      </c>
      <c r="I68" s="150">
        <v>226.61760000000001</v>
      </c>
      <c r="J68" s="150">
        <v>4.9862130099999999E-2</v>
      </c>
      <c r="K68" s="150">
        <v>2.8576012666666668</v>
      </c>
      <c r="L68" s="150">
        <v>15.693261769999999</v>
      </c>
      <c r="M68" s="150">
        <v>255.91984957440005</v>
      </c>
      <c r="N68" s="150">
        <v>4.3630400000000007</v>
      </c>
      <c r="O68" s="150">
        <v>7.4941703999999998E-2</v>
      </c>
      <c r="P68" s="150">
        <v>2.0217504899999999E-2</v>
      </c>
      <c r="Q68" s="150">
        <v>0.28327200000000002</v>
      </c>
      <c r="R68" s="150">
        <v>6.4630755999999998E-2</v>
      </c>
      <c r="S68" s="150">
        <v>93.447200000000009</v>
      </c>
      <c r="T68" s="150">
        <v>0.32234400000000007</v>
      </c>
      <c r="U68" s="150">
        <v>0.54375200000000001</v>
      </c>
      <c r="V68" s="150">
        <v>2.6048000000000002E-2</v>
      </c>
      <c r="W68" s="150">
        <v>1.202059665E-2</v>
      </c>
      <c r="X68" s="150">
        <v>2.0014616650000001E-2</v>
      </c>
      <c r="Y68" s="150">
        <v>0.23117600000000002</v>
      </c>
      <c r="Z68" s="150">
        <v>5.2747200000000003</v>
      </c>
      <c r="AA68" s="150">
        <v>1.1750802100000001E-2</v>
      </c>
    </row>
    <row r="69" spans="1:27" x14ac:dyDescent="0.2">
      <c r="A69" s="27" t="s">
        <v>5</v>
      </c>
      <c r="B69" s="27">
        <v>32.5</v>
      </c>
      <c r="C69" s="27">
        <v>337321.60000000003</v>
      </c>
      <c r="D69" s="27">
        <v>7260.88</v>
      </c>
      <c r="E69" s="27">
        <v>306031.44000000006</v>
      </c>
      <c r="F69" s="121">
        <v>6.4794400000000012</v>
      </c>
      <c r="G69" s="121">
        <v>1.8559200000000002</v>
      </c>
      <c r="H69" s="121">
        <v>3.3536800000000002</v>
      </c>
      <c r="I69" s="121">
        <v>147.1712</v>
      </c>
      <c r="J69" s="125">
        <v>1.20472</v>
      </c>
      <c r="K69" s="125">
        <v>2.0319027999999999E-2</v>
      </c>
      <c r="L69" s="125">
        <v>12.242033416000002</v>
      </c>
      <c r="M69" s="125">
        <v>201.54640000000003</v>
      </c>
      <c r="N69" s="125">
        <v>1.575904</v>
      </c>
      <c r="O69" s="125">
        <v>7.4941703999999998E-2</v>
      </c>
      <c r="P69" s="125">
        <v>2.0217504899999999E-2</v>
      </c>
      <c r="Q69" s="125">
        <v>5.2767245300000001E-2</v>
      </c>
      <c r="R69" s="125">
        <v>6.8376000000000006E-2</v>
      </c>
      <c r="S69" s="125">
        <v>2.7676000000000003</v>
      </c>
      <c r="T69" s="125">
        <v>0.46560800000000002</v>
      </c>
      <c r="U69" s="125">
        <v>0.16605600000000004</v>
      </c>
      <c r="V69" s="125">
        <v>9.0378899000000002E-3</v>
      </c>
      <c r="W69" s="125">
        <v>1.202059665E-2</v>
      </c>
      <c r="X69" s="125">
        <v>2.0014616650000001E-2</v>
      </c>
      <c r="Y69" s="125">
        <v>0.67724799999999996</v>
      </c>
      <c r="Z69" s="125">
        <v>2.8327200000000001</v>
      </c>
      <c r="AA69" s="125">
        <v>3.2560000000000006E-2</v>
      </c>
    </row>
    <row r="70" spans="1:27" x14ac:dyDescent="0.2">
      <c r="A70" s="27" t="s">
        <v>5</v>
      </c>
      <c r="B70" s="27">
        <v>32.5</v>
      </c>
      <c r="C70" s="27">
        <v>354904</v>
      </c>
      <c r="D70" s="27">
        <v>7384.6080000000011</v>
      </c>
      <c r="E70" s="27">
        <v>319153.12000000005</v>
      </c>
      <c r="F70" s="121">
        <v>13.349600000000001</v>
      </c>
      <c r="G70" s="121">
        <v>1.4652000000000001</v>
      </c>
      <c r="H70" s="121">
        <v>7.9772000000000007</v>
      </c>
      <c r="I70" s="121">
        <v>204.80240000000001</v>
      </c>
      <c r="J70" s="125">
        <v>6.5120000000000005</v>
      </c>
      <c r="K70" s="125">
        <v>16.613224466666669</v>
      </c>
      <c r="L70" s="125">
        <v>9.6032691920000008</v>
      </c>
      <c r="M70" s="125">
        <v>207.08017777920003</v>
      </c>
      <c r="N70" s="125">
        <v>1.4065920000000001</v>
      </c>
      <c r="O70" s="125">
        <v>7.4941703999999998E-2</v>
      </c>
      <c r="P70" s="125">
        <v>2.0217504899999999E-2</v>
      </c>
      <c r="Q70" s="125">
        <v>5.2767245300000001E-2</v>
      </c>
      <c r="R70" s="125">
        <v>6.4630755999999998E-2</v>
      </c>
      <c r="S70" s="125">
        <v>13.121680000000001</v>
      </c>
      <c r="T70" s="125">
        <v>1.7908000000000002</v>
      </c>
      <c r="U70" s="125">
        <v>2.4778160000000002</v>
      </c>
      <c r="V70" s="125">
        <v>9.0378899000000002E-3</v>
      </c>
      <c r="W70" s="125">
        <v>1.202059665E-2</v>
      </c>
      <c r="X70" s="125">
        <v>3.9072000000000003E-2</v>
      </c>
      <c r="Y70" s="125">
        <v>0.364672</v>
      </c>
      <c r="Z70" s="125">
        <v>3.0606400000000002</v>
      </c>
      <c r="AA70" s="125">
        <v>1.1750802100000001E-2</v>
      </c>
    </row>
    <row r="71" spans="1:27" x14ac:dyDescent="0.2">
      <c r="A71" s="27" t="s">
        <v>5</v>
      </c>
      <c r="B71" s="27">
        <v>32.5</v>
      </c>
      <c r="C71" s="27">
        <v>324623.2</v>
      </c>
      <c r="D71" s="27">
        <v>7423.68</v>
      </c>
      <c r="E71" s="27">
        <v>308571.12000000005</v>
      </c>
      <c r="F71" s="121">
        <v>4.9816799999999999</v>
      </c>
      <c r="G71" s="121">
        <v>0.84655999999999998</v>
      </c>
      <c r="H71" s="121">
        <v>64.79440000000001</v>
      </c>
      <c r="I71" s="121">
        <v>270.57360000000006</v>
      </c>
      <c r="J71" s="125">
        <v>4.9862130099999999E-2</v>
      </c>
      <c r="K71" s="125">
        <v>23.7923653</v>
      </c>
      <c r="L71" s="125">
        <v>16.540420759300002</v>
      </c>
      <c r="M71" s="125">
        <v>197.31360000000001</v>
      </c>
      <c r="N71" s="125">
        <v>1.2893760000000003</v>
      </c>
      <c r="O71" s="125">
        <v>7.4941703999999998E-2</v>
      </c>
      <c r="P71" s="125">
        <v>2.0217504899999999E-2</v>
      </c>
      <c r="Q71" s="125">
        <v>5.8608E-2</v>
      </c>
      <c r="R71" s="125">
        <v>6.4630755999999998E-2</v>
      </c>
      <c r="S71" s="125">
        <v>75.539199999999994</v>
      </c>
      <c r="T71" s="125">
        <v>0.37118400000000001</v>
      </c>
      <c r="U71" s="125">
        <v>4.7211999999999996</v>
      </c>
      <c r="V71" s="125">
        <v>2.6373600000000001E-2</v>
      </c>
      <c r="W71" s="125">
        <v>0.39072000000000001</v>
      </c>
      <c r="X71" s="125">
        <v>2.0014616650000001E-2</v>
      </c>
      <c r="Y71" s="125">
        <v>1.1396000000000002</v>
      </c>
      <c r="Z71" s="125">
        <v>3.7444000000000006</v>
      </c>
      <c r="AA71" s="125">
        <v>1.1750802100000001E-2</v>
      </c>
    </row>
    <row r="72" spans="1:27" x14ac:dyDescent="0.2">
      <c r="A72" s="27" t="s">
        <v>5</v>
      </c>
      <c r="B72" s="27">
        <v>32.5</v>
      </c>
      <c r="C72" s="27">
        <v>325600</v>
      </c>
      <c r="D72" s="27">
        <v>7488.8</v>
      </c>
      <c r="E72" s="27">
        <v>315343.60000000003</v>
      </c>
      <c r="F72" s="121">
        <v>9.1168000000000013</v>
      </c>
      <c r="G72" s="121">
        <v>0.91168000000000005</v>
      </c>
      <c r="H72" s="121">
        <v>0.52096000000000009</v>
      </c>
      <c r="I72" s="121">
        <v>157.26480000000001</v>
      </c>
      <c r="J72" s="125">
        <v>4.9862130099999999E-2</v>
      </c>
      <c r="K72" s="125">
        <v>3.2899166666666646E-2</v>
      </c>
      <c r="L72" s="125">
        <v>11.851756624200002</v>
      </c>
      <c r="M72" s="125">
        <v>196.33680000000001</v>
      </c>
      <c r="N72" s="125">
        <v>1.4326399999999999</v>
      </c>
      <c r="O72" s="125">
        <v>7.4941703999999998E-2</v>
      </c>
      <c r="P72" s="125">
        <v>2.6048000000000002E-2</v>
      </c>
      <c r="Q72" s="125">
        <v>5.2767245300000001E-2</v>
      </c>
      <c r="R72" s="125">
        <v>6.4630755999999998E-2</v>
      </c>
      <c r="S72" s="125">
        <v>2.1164000000000001</v>
      </c>
      <c r="T72" s="125">
        <v>0.37769599999999998</v>
      </c>
      <c r="U72" s="125">
        <v>1.57724336E-2</v>
      </c>
      <c r="V72" s="125">
        <v>3.2560000000000006E-2</v>
      </c>
      <c r="W72" s="125">
        <v>1.202059665E-2</v>
      </c>
      <c r="X72" s="125">
        <v>2.0014616650000001E-2</v>
      </c>
      <c r="Y72" s="125">
        <v>0.41351199999999999</v>
      </c>
      <c r="Z72" s="125">
        <v>11.7216</v>
      </c>
      <c r="AA72" s="125">
        <v>2.6699200000000003E-2</v>
      </c>
    </row>
    <row r="73" spans="1:27" x14ac:dyDescent="0.2">
      <c r="A73" s="27" t="s">
        <v>5</v>
      </c>
      <c r="B73" s="27">
        <v>32.5</v>
      </c>
      <c r="C73" s="27">
        <v>344810.4</v>
      </c>
      <c r="D73" s="27">
        <v>7488.8</v>
      </c>
      <c r="E73" s="27">
        <v>316613.44000000006</v>
      </c>
      <c r="F73" s="121">
        <v>5.3072800000000004</v>
      </c>
      <c r="G73" s="121">
        <v>814</v>
      </c>
      <c r="H73" s="121">
        <v>9.4098399999999991</v>
      </c>
      <c r="I73" s="121">
        <v>224.66400000000002</v>
      </c>
      <c r="J73" s="125">
        <v>4.9862130099999999E-2</v>
      </c>
      <c r="K73" s="125">
        <v>0.28495426666666668</v>
      </c>
      <c r="L73" s="125">
        <v>8.6278734160000017</v>
      </c>
      <c r="M73" s="125">
        <v>195.03440000000003</v>
      </c>
      <c r="N73" s="125">
        <v>2.3768799999999999</v>
      </c>
      <c r="O73" s="125">
        <v>7.4941703999999998E-2</v>
      </c>
      <c r="P73" s="125">
        <v>2.0217504899999999E-2</v>
      </c>
      <c r="Q73" s="125">
        <v>0.14652000000000001</v>
      </c>
      <c r="R73" s="125">
        <v>0.13349600000000003</v>
      </c>
      <c r="S73" s="125">
        <v>16.28</v>
      </c>
      <c r="T73" s="125">
        <v>0.38095200000000001</v>
      </c>
      <c r="U73" s="125">
        <v>0.117216</v>
      </c>
      <c r="V73" s="125">
        <v>9.0378899000000002E-3</v>
      </c>
      <c r="W73" s="125">
        <v>1.202059665E-2</v>
      </c>
      <c r="X73" s="125">
        <v>2.0014616650000001E-2</v>
      </c>
      <c r="Y73" s="125">
        <v>0.74887999999999999</v>
      </c>
      <c r="Z73" s="125">
        <v>9.7200000000000006</v>
      </c>
      <c r="AA73" s="125">
        <v>3.1908800000000001E-2</v>
      </c>
    </row>
    <row r="74" spans="1:27" s="149" customFormat="1" x14ac:dyDescent="0.2">
      <c r="A74" s="149" t="s">
        <v>153</v>
      </c>
      <c r="B74" s="149">
        <v>32.5</v>
      </c>
      <c r="C74" s="149">
        <v>337321.60000000003</v>
      </c>
      <c r="D74" s="149">
        <v>7423.68</v>
      </c>
      <c r="E74" s="149">
        <f>315343.6*1.05</f>
        <v>331110.77999999997</v>
      </c>
      <c r="F74" s="150">
        <v>6.4794400000000012</v>
      </c>
      <c r="G74" s="150">
        <v>1.4652000000000001</v>
      </c>
      <c r="H74" s="150">
        <v>7.9772000000000007</v>
      </c>
      <c r="I74" s="150">
        <v>204.80240000000001</v>
      </c>
      <c r="J74" s="150">
        <v>4.9862130099999999E-2</v>
      </c>
      <c r="K74" s="150">
        <v>0.28495426666666668</v>
      </c>
      <c r="L74" s="150">
        <v>11.851756624200002</v>
      </c>
      <c r="M74" s="150">
        <v>197.31360000000001</v>
      </c>
      <c r="N74" s="150">
        <v>1.4326399999999999</v>
      </c>
      <c r="O74" s="150">
        <v>7.4941703999999998E-2</v>
      </c>
      <c r="P74" s="150">
        <v>2.0217504899999999E-2</v>
      </c>
      <c r="Q74" s="150">
        <v>5.2767245300000001E-2</v>
      </c>
      <c r="R74" s="150">
        <v>6.4630755999999998E-2</v>
      </c>
      <c r="S74" s="150">
        <v>13.121680000000001</v>
      </c>
      <c r="T74" s="150">
        <v>0.38095200000000001</v>
      </c>
      <c r="U74" s="150">
        <v>0.16605600000000004</v>
      </c>
      <c r="V74" s="150">
        <v>9.0378899000000002E-3</v>
      </c>
      <c r="W74" s="150">
        <v>1.202059665E-2</v>
      </c>
      <c r="X74" s="150">
        <v>2.0014616650000001E-2</v>
      </c>
      <c r="Y74" s="150">
        <v>0.67724799999999996</v>
      </c>
      <c r="Z74" s="150">
        <v>3.7444000000000006</v>
      </c>
      <c r="AA74" s="150">
        <v>2.6699200000000003E-2</v>
      </c>
    </row>
    <row r="75" spans="1:27" x14ac:dyDescent="0.2">
      <c r="A75" s="27" t="s">
        <v>92</v>
      </c>
      <c r="B75" s="27">
        <v>32.5</v>
      </c>
      <c r="C75" s="27">
        <v>332763.2</v>
      </c>
      <c r="D75" s="27">
        <v>22792</v>
      </c>
      <c r="E75" s="27">
        <v>279780</v>
      </c>
      <c r="F75" s="121">
        <v>71.632000000000005</v>
      </c>
      <c r="G75" s="121">
        <v>1.20472</v>
      </c>
      <c r="H75" s="121">
        <v>0.134896825</v>
      </c>
      <c r="I75" s="121">
        <v>58.282400000000003</v>
      </c>
      <c r="J75" s="125">
        <v>1.2698400000000001</v>
      </c>
      <c r="K75" s="125">
        <v>2.0319027999999999E-2</v>
      </c>
      <c r="L75" s="125">
        <v>6.6770791999999999E-3</v>
      </c>
      <c r="M75" s="125">
        <v>0.32223459840000007</v>
      </c>
      <c r="N75" s="125">
        <v>2.761088</v>
      </c>
      <c r="O75" s="125">
        <v>7.4941703999999998E-2</v>
      </c>
      <c r="P75" s="125">
        <v>2.0217504899999999E-2</v>
      </c>
      <c r="Q75" s="125">
        <v>0.33862399999999998</v>
      </c>
      <c r="R75" s="125">
        <v>9.4423999999999994E-2</v>
      </c>
      <c r="S75" s="125">
        <v>0.37118400000000001</v>
      </c>
      <c r="T75" s="125">
        <v>0.18884799999999999</v>
      </c>
      <c r="U75" s="125">
        <v>1.57724336E-2</v>
      </c>
      <c r="V75" s="125">
        <v>9.0378899000000002E-3</v>
      </c>
      <c r="W75" s="125">
        <v>2.5071200000000002E-2</v>
      </c>
      <c r="X75" s="125">
        <v>2.0014616650000001E-2</v>
      </c>
      <c r="Y75" s="125">
        <v>0.20838400000000001</v>
      </c>
      <c r="Z75" s="125">
        <v>1.69312</v>
      </c>
      <c r="AA75" s="125">
        <v>1.7256800000000001</v>
      </c>
    </row>
    <row r="76" spans="1:27" x14ac:dyDescent="0.2">
      <c r="A76" s="27" t="s">
        <v>92</v>
      </c>
      <c r="B76" s="27">
        <v>32.5</v>
      </c>
      <c r="C76" s="27">
        <v>356857.60000000003</v>
      </c>
      <c r="D76" s="27">
        <v>23117.600000000002</v>
      </c>
      <c r="E76" s="27">
        <v>266385.59999999998</v>
      </c>
      <c r="F76" s="121">
        <v>110.70400000000001</v>
      </c>
      <c r="G76" s="121">
        <v>2.3443200000000002</v>
      </c>
      <c r="H76" s="121">
        <v>0.9768</v>
      </c>
      <c r="I76" s="121">
        <v>61.212800000000001</v>
      </c>
      <c r="J76" s="125">
        <v>0.13349600000000003</v>
      </c>
      <c r="K76" s="125">
        <v>2.0319027999999999E-2</v>
      </c>
      <c r="L76" s="125">
        <v>6.6770791999999999E-3</v>
      </c>
      <c r="M76" s="125">
        <v>0.50738899200000009</v>
      </c>
      <c r="N76" s="125">
        <v>3.4839200000000003</v>
      </c>
      <c r="O76" s="125">
        <v>7.4941703999999998E-2</v>
      </c>
      <c r="P76" s="125">
        <v>0.32454505600000005</v>
      </c>
      <c r="Q76" s="125">
        <v>0.29304000000000002</v>
      </c>
      <c r="R76" s="125">
        <v>0.15628800000000001</v>
      </c>
      <c r="S76" s="125">
        <v>2.6048000000000004</v>
      </c>
      <c r="T76" s="125">
        <v>7.8144000000000005E-2</v>
      </c>
      <c r="U76" s="125">
        <v>0.123728</v>
      </c>
      <c r="V76" s="125">
        <v>9.0378899000000002E-3</v>
      </c>
      <c r="W76" s="125">
        <v>1.202059665E-2</v>
      </c>
      <c r="X76" s="125">
        <v>2.0014616650000001E-2</v>
      </c>
      <c r="Y76" s="125">
        <v>0.31257600000000002</v>
      </c>
      <c r="Z76" s="125">
        <v>1.4652000000000001</v>
      </c>
      <c r="AA76" s="125">
        <v>5.5351999999999998E-2</v>
      </c>
    </row>
    <row r="77" spans="1:27" x14ac:dyDescent="0.2">
      <c r="A77" s="27" t="s">
        <v>92</v>
      </c>
      <c r="B77" s="27">
        <v>32.5</v>
      </c>
      <c r="C77" s="27">
        <v>354904</v>
      </c>
      <c r="D77" s="27">
        <v>22987.360000000001</v>
      </c>
      <c r="E77" s="27">
        <v>257407.2</v>
      </c>
      <c r="F77" s="121">
        <v>78.144000000000005</v>
      </c>
      <c r="G77" s="121">
        <v>1.69312</v>
      </c>
      <c r="H77" s="121">
        <v>1.9861600000000001</v>
      </c>
      <c r="I77" s="121">
        <v>88.563200000000009</v>
      </c>
      <c r="J77" s="125">
        <v>4.9862130099999999E-2</v>
      </c>
      <c r="K77" s="125">
        <v>2.0319027999999999E-2</v>
      </c>
      <c r="L77" s="125">
        <v>6.6770791999999999E-3</v>
      </c>
      <c r="M77" s="125">
        <v>0.4884</v>
      </c>
      <c r="N77" s="125">
        <v>2.1489600000000002</v>
      </c>
      <c r="O77" s="125">
        <v>7.4941703999999998E-2</v>
      </c>
      <c r="P77" s="125">
        <v>2.0217504899999999E-2</v>
      </c>
      <c r="Q77" s="125">
        <v>0.65120000000000011</v>
      </c>
      <c r="R77" s="125">
        <v>0.22792000000000001</v>
      </c>
      <c r="S77" s="125">
        <v>13.447280000000001</v>
      </c>
      <c r="T77" s="125">
        <v>3.2560000000000006E-2</v>
      </c>
      <c r="U77" s="125">
        <v>1.57724336E-2</v>
      </c>
      <c r="V77" s="125">
        <v>0.61864000000000008</v>
      </c>
      <c r="W77" s="125">
        <v>0.26048000000000004</v>
      </c>
      <c r="X77" s="125">
        <v>2.0014616650000001E-2</v>
      </c>
      <c r="Y77" s="125">
        <v>0.2442</v>
      </c>
      <c r="Z77" s="125">
        <v>2.31176</v>
      </c>
      <c r="AA77" s="125">
        <v>0.13024000000000002</v>
      </c>
    </row>
    <row r="78" spans="1:27" x14ac:dyDescent="0.2">
      <c r="A78" s="27" t="s">
        <v>92</v>
      </c>
      <c r="B78" s="27">
        <v>32.5</v>
      </c>
      <c r="C78" s="27">
        <v>311790.40000000002</v>
      </c>
      <c r="D78" s="27">
        <v>26243.360000000001</v>
      </c>
      <c r="E78" s="27">
        <v>296153.59999999998</v>
      </c>
      <c r="F78" s="121">
        <v>65.12</v>
      </c>
      <c r="G78" s="121">
        <v>4.9491200000000006</v>
      </c>
      <c r="H78" s="121">
        <v>0.19536000000000001</v>
      </c>
      <c r="I78" s="121">
        <v>83.679199999999994</v>
      </c>
      <c r="J78" s="125">
        <v>0.13675200000000001</v>
      </c>
      <c r="K78" s="125">
        <v>2.0319027999999999E-2</v>
      </c>
      <c r="L78" s="125">
        <v>6.6770791999999999E-3</v>
      </c>
      <c r="M78" s="125">
        <v>0.38420799999999999</v>
      </c>
      <c r="N78" s="125">
        <v>1.7256800000000001</v>
      </c>
      <c r="O78" s="125">
        <v>7.4941703999999998E-2</v>
      </c>
      <c r="P78" s="125">
        <v>2.0217504899999999E-2</v>
      </c>
      <c r="Q78" s="125">
        <v>2.9304000000000001</v>
      </c>
      <c r="R78" s="125">
        <v>0.23117600000000002</v>
      </c>
      <c r="S78" s="125">
        <v>1.5205520000000001</v>
      </c>
      <c r="T78" s="125">
        <v>0.39072000000000001</v>
      </c>
      <c r="U78" s="125">
        <v>1.57724336E-2</v>
      </c>
      <c r="V78" s="125">
        <v>9.0378899000000002E-3</v>
      </c>
      <c r="W78" s="125">
        <v>1.202059665E-2</v>
      </c>
      <c r="X78" s="125">
        <v>2.0014616650000001E-2</v>
      </c>
      <c r="Y78" s="125">
        <v>0.71631999999999996</v>
      </c>
      <c r="Z78" s="125">
        <v>7.8469600000000002</v>
      </c>
      <c r="AA78" s="125">
        <v>0.40048800000000001</v>
      </c>
    </row>
    <row r="79" spans="1:27" x14ac:dyDescent="0.2">
      <c r="A79" s="27" t="s">
        <v>92</v>
      </c>
      <c r="B79" s="27">
        <v>32.5</v>
      </c>
      <c r="C79" s="27">
        <v>329645.59999999998</v>
      </c>
      <c r="D79" s="27">
        <v>17875.440000000002</v>
      </c>
      <c r="E79" s="27">
        <v>280056.8</v>
      </c>
      <c r="F79" s="121">
        <v>94.424000000000007</v>
      </c>
      <c r="G79" s="121">
        <v>110.70400000000001</v>
      </c>
      <c r="H79" s="121">
        <v>0.16280000000000003</v>
      </c>
      <c r="I79" s="121">
        <v>73.585599999999999</v>
      </c>
      <c r="J79" s="125">
        <v>4.9862130099999999E-2</v>
      </c>
      <c r="K79" s="125">
        <v>2.0319027999999999E-2</v>
      </c>
      <c r="L79" s="125">
        <v>6.6770791999999999E-3</v>
      </c>
      <c r="M79" s="125">
        <v>0.29194598400000005</v>
      </c>
      <c r="N79" s="125">
        <v>13.024000000000001</v>
      </c>
      <c r="O79" s="125">
        <v>7.4941703999999998E-2</v>
      </c>
      <c r="P79" s="125">
        <v>0.37639490239999995</v>
      </c>
      <c r="Q79" s="125">
        <v>0.36141600000000002</v>
      </c>
      <c r="R79" s="125">
        <v>7.8144000000000005E-2</v>
      </c>
      <c r="S79" s="125">
        <v>1.8233600000000001</v>
      </c>
      <c r="T79" s="125">
        <v>6.5120000000000011E-2</v>
      </c>
      <c r="U79" s="125">
        <v>1.57724336E-2</v>
      </c>
      <c r="V79" s="125">
        <v>9.1167999999999999E-2</v>
      </c>
      <c r="W79" s="125">
        <v>1.202059665E-2</v>
      </c>
      <c r="X79" s="125">
        <v>2.0014616650000001E-2</v>
      </c>
      <c r="Y79" s="125">
        <v>2.3443200000000002</v>
      </c>
      <c r="Z79" s="125">
        <v>47.863199999999999</v>
      </c>
      <c r="AA79" s="125">
        <v>9.1168000000000013</v>
      </c>
    </row>
    <row r="80" spans="1:27" x14ac:dyDescent="0.2">
      <c r="A80" s="27" t="s">
        <v>92</v>
      </c>
      <c r="B80" s="27">
        <v>32.5</v>
      </c>
      <c r="C80" s="27">
        <v>355555.2</v>
      </c>
      <c r="D80" s="27">
        <v>21587.280000000002</v>
      </c>
      <c r="E80" s="27">
        <v>254012.79999999999</v>
      </c>
      <c r="F80" s="121">
        <v>35.490400000000008</v>
      </c>
      <c r="G80" s="121">
        <v>2.6373600000000001</v>
      </c>
      <c r="H80" s="121">
        <v>0.134896825</v>
      </c>
      <c r="I80" s="121">
        <v>104.19200000000001</v>
      </c>
      <c r="J80" s="125">
        <v>4.9862130099999999E-2</v>
      </c>
      <c r="K80" s="125">
        <v>2.0319027999999999E-2</v>
      </c>
      <c r="L80" s="125">
        <v>6.6770791999999999E-3</v>
      </c>
      <c r="M80" s="125">
        <v>3.2560000000000006E-2</v>
      </c>
      <c r="N80" s="125">
        <v>1.4619440000000001</v>
      </c>
      <c r="O80" s="125">
        <v>7.4941703999999998E-2</v>
      </c>
      <c r="P80" s="125">
        <v>2.0217504899999999E-2</v>
      </c>
      <c r="Q80" s="125">
        <v>0.49165600000000004</v>
      </c>
      <c r="R80" s="125">
        <v>0.14652000000000001</v>
      </c>
      <c r="S80" s="125">
        <v>4.8514400000000002</v>
      </c>
      <c r="T80" s="125">
        <v>2.70895944E-2</v>
      </c>
      <c r="U80" s="125">
        <v>1.57724336E-2</v>
      </c>
      <c r="V80" s="125">
        <v>9.0378899000000002E-3</v>
      </c>
      <c r="W80" s="125">
        <v>1.202059665E-2</v>
      </c>
      <c r="X80" s="125">
        <v>2.0014616650000001E-2</v>
      </c>
      <c r="Y80" s="125">
        <v>1.165648</v>
      </c>
      <c r="Z80" s="125">
        <v>12.437920000000002</v>
      </c>
      <c r="AA80" s="125">
        <v>0.71306400000000003</v>
      </c>
    </row>
    <row r="81" spans="1:27" s="149" customFormat="1" x14ac:dyDescent="0.2">
      <c r="A81" s="149" t="s">
        <v>148</v>
      </c>
      <c r="B81" s="149">
        <v>32.5</v>
      </c>
      <c r="C81" s="149">
        <v>343833.59999999998</v>
      </c>
      <c r="D81" s="149">
        <v>22889.68</v>
      </c>
      <c r="E81" s="149">
        <f>273082.8*1.05</f>
        <v>286736.94</v>
      </c>
      <c r="F81" s="150">
        <v>74.888000000000005</v>
      </c>
      <c r="G81" s="150">
        <v>2.4908400000000004</v>
      </c>
      <c r="H81" s="150">
        <v>0.17908000000000002</v>
      </c>
      <c r="I81" s="150">
        <v>78.63239999999999</v>
      </c>
      <c r="J81" s="150">
        <v>9.1679065050000008E-2</v>
      </c>
      <c r="K81" s="150">
        <v>2.0319027999999999E-2</v>
      </c>
      <c r="L81" s="150">
        <v>6.6770791999999999E-3</v>
      </c>
      <c r="M81" s="150">
        <v>0.35322129920000001</v>
      </c>
      <c r="N81" s="150">
        <v>2.4550239999999999</v>
      </c>
      <c r="O81" s="150">
        <v>7.4941703999999998E-2</v>
      </c>
      <c r="P81" s="150">
        <v>2.0217504899999999E-2</v>
      </c>
      <c r="Q81" s="150">
        <v>0.42653600000000003</v>
      </c>
      <c r="R81" s="150">
        <v>0.15140400000000001</v>
      </c>
      <c r="S81" s="150">
        <v>2.21408</v>
      </c>
      <c r="T81" s="150">
        <v>7.1632000000000001E-2</v>
      </c>
      <c r="U81" s="150">
        <v>1.57724336E-2</v>
      </c>
      <c r="V81" s="150">
        <v>9.0378899000000002E-3</v>
      </c>
      <c r="W81" s="150">
        <v>1.202059665E-2</v>
      </c>
      <c r="X81" s="150">
        <v>2.0014616650000001E-2</v>
      </c>
      <c r="Y81" s="150">
        <v>0.51444800000000002</v>
      </c>
      <c r="Z81" s="150">
        <v>5.0793599999999994</v>
      </c>
      <c r="AA81" s="150">
        <v>0.55677600000000005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2"/>
  <sheetViews>
    <sheetView zoomScale="80" zoomScaleNormal="80" workbookViewId="0">
      <pane xSplit="2" ySplit="5" topLeftCell="C6" activePane="bottomRight" state="frozen"/>
      <selection pane="topRight" activeCell="J1" sqref="J1"/>
      <selection pane="bottomLeft" activeCell="A3" sqref="A3"/>
      <selection pane="bottomRight" activeCell="G25" sqref="G25"/>
    </sheetView>
  </sheetViews>
  <sheetFormatPr baseColWidth="10" defaultColWidth="8.83203125" defaultRowHeight="14" x14ac:dyDescent="0.15"/>
  <cols>
    <col min="1" max="1" width="19.1640625" style="99" customWidth="1"/>
    <col min="2" max="3" width="8.83203125" style="99"/>
    <col min="4" max="4" width="9.1640625" style="99" bestFit="1" customWidth="1"/>
    <col min="5" max="5" width="10.33203125" style="99" bestFit="1" customWidth="1"/>
    <col min="6" max="6" width="12.33203125" style="99" bestFit="1" customWidth="1"/>
    <col min="7" max="7" width="9.1640625" style="99" bestFit="1" customWidth="1"/>
    <col min="8" max="8" width="9" style="99" bestFit="1" customWidth="1"/>
    <col min="9" max="9" width="9.1640625" style="99" bestFit="1" customWidth="1"/>
    <col min="10" max="27" width="9" style="99" bestFit="1" customWidth="1"/>
    <col min="28" max="16384" width="8.83203125" style="99"/>
  </cols>
  <sheetData>
    <row r="1" spans="1:27" x14ac:dyDescent="0.15">
      <c r="A1" s="99" t="s">
        <v>132</v>
      </c>
    </row>
    <row r="2" spans="1:27" s="110" customFormat="1" x14ac:dyDescent="0.15">
      <c r="A2" s="117" t="s">
        <v>0</v>
      </c>
      <c r="B2" s="117" t="s">
        <v>12</v>
      </c>
      <c r="C2" s="117" t="s">
        <v>11</v>
      </c>
      <c r="D2" s="117" t="s">
        <v>13</v>
      </c>
      <c r="E2" s="117" t="s">
        <v>14</v>
      </c>
      <c r="F2" s="117" t="s">
        <v>15</v>
      </c>
      <c r="G2" s="117" t="s">
        <v>16</v>
      </c>
      <c r="H2" s="117" t="s">
        <v>17</v>
      </c>
      <c r="I2" s="117" t="s">
        <v>18</v>
      </c>
      <c r="J2" s="117" t="s">
        <v>19</v>
      </c>
      <c r="K2" s="117" t="s">
        <v>20</v>
      </c>
      <c r="L2" s="117" t="s">
        <v>21</v>
      </c>
      <c r="M2" s="117" t="s">
        <v>22</v>
      </c>
      <c r="N2" s="117" t="s">
        <v>23</v>
      </c>
      <c r="O2" s="117" t="s">
        <v>24</v>
      </c>
      <c r="P2" s="117" t="s">
        <v>25</v>
      </c>
      <c r="Q2" s="117" t="s">
        <v>26</v>
      </c>
      <c r="R2" s="117" t="s">
        <v>27</v>
      </c>
      <c r="S2" s="117" t="s">
        <v>28</v>
      </c>
      <c r="T2" s="117" t="s">
        <v>29</v>
      </c>
      <c r="U2" s="117" t="s">
        <v>30</v>
      </c>
      <c r="V2" s="117" t="s">
        <v>31</v>
      </c>
      <c r="W2" s="117" t="s">
        <v>32</v>
      </c>
      <c r="X2" s="117" t="s">
        <v>33</v>
      </c>
      <c r="Y2" s="117" t="s">
        <v>34</v>
      </c>
      <c r="Z2" s="117" t="s">
        <v>35</v>
      </c>
      <c r="AA2" s="117" t="s">
        <v>36</v>
      </c>
    </row>
    <row r="3" spans="1:27" s="110" customFormat="1" x14ac:dyDescent="0.15">
      <c r="A3" s="117"/>
      <c r="B3" s="117" t="s">
        <v>128</v>
      </c>
      <c r="C3" s="117">
        <v>34</v>
      </c>
      <c r="D3" s="117">
        <v>59</v>
      </c>
      <c r="E3" s="117">
        <v>61</v>
      </c>
      <c r="F3" s="117">
        <v>65</v>
      </c>
      <c r="G3" s="117">
        <v>66</v>
      </c>
      <c r="H3" s="117">
        <v>75</v>
      </c>
      <c r="I3" s="117">
        <v>82</v>
      </c>
      <c r="J3" s="117">
        <v>95</v>
      </c>
      <c r="K3" s="117">
        <v>101</v>
      </c>
      <c r="L3" s="117">
        <v>103</v>
      </c>
      <c r="M3" s="117">
        <v>108</v>
      </c>
      <c r="N3" s="117">
        <v>109</v>
      </c>
      <c r="O3" s="117">
        <v>111</v>
      </c>
      <c r="P3" s="117">
        <v>115</v>
      </c>
      <c r="Q3" s="117">
        <v>118</v>
      </c>
      <c r="R3" s="117">
        <v>121</v>
      </c>
      <c r="S3" s="117">
        <v>128</v>
      </c>
      <c r="T3" s="117">
        <v>185</v>
      </c>
      <c r="U3" s="117">
        <v>189</v>
      </c>
      <c r="V3" s="117">
        <v>193</v>
      </c>
      <c r="W3" s="117">
        <v>195</v>
      </c>
      <c r="X3" s="117">
        <v>197</v>
      </c>
      <c r="Y3" s="117">
        <v>205</v>
      </c>
      <c r="Z3" s="117">
        <v>208</v>
      </c>
      <c r="AA3" s="117">
        <v>209</v>
      </c>
    </row>
    <row r="4" spans="1:27" s="110" customFormat="1" x14ac:dyDescent="0.15">
      <c r="A4" s="117"/>
      <c r="B4" s="146" t="s">
        <v>129</v>
      </c>
      <c r="C4" s="146" t="s">
        <v>126</v>
      </c>
      <c r="D4" s="146" t="s">
        <v>126</v>
      </c>
      <c r="E4" s="146" t="s">
        <v>126</v>
      </c>
      <c r="F4" s="146" t="s">
        <v>126</v>
      </c>
      <c r="G4" s="146" t="s">
        <v>126</v>
      </c>
      <c r="H4" s="146" t="s">
        <v>126</v>
      </c>
      <c r="I4" s="146" t="s">
        <v>126</v>
      </c>
      <c r="J4" s="146" t="s">
        <v>126</v>
      </c>
      <c r="K4" s="146" t="s">
        <v>126</v>
      </c>
      <c r="L4" s="146" t="s">
        <v>126</v>
      </c>
      <c r="M4" s="146" t="s">
        <v>126</v>
      </c>
      <c r="N4" s="146" t="s">
        <v>126</v>
      </c>
      <c r="O4" s="146" t="s">
        <v>126</v>
      </c>
      <c r="P4" s="146" t="s">
        <v>126</v>
      </c>
      <c r="Q4" s="146" t="s">
        <v>126</v>
      </c>
      <c r="R4" s="146" t="s">
        <v>126</v>
      </c>
      <c r="S4" s="146" t="s">
        <v>126</v>
      </c>
      <c r="T4" s="146" t="s">
        <v>126</v>
      </c>
      <c r="U4" s="146" t="s">
        <v>126</v>
      </c>
      <c r="V4" s="146" t="s">
        <v>126</v>
      </c>
      <c r="W4" s="146" t="s">
        <v>126</v>
      </c>
      <c r="X4" s="146" t="s">
        <v>126</v>
      </c>
      <c r="Y4" s="146" t="s">
        <v>126</v>
      </c>
      <c r="Z4" s="146" t="s">
        <v>126</v>
      </c>
      <c r="AA4" s="146" t="s">
        <v>126</v>
      </c>
    </row>
    <row r="5" spans="1:27" s="110" customFormat="1" x14ac:dyDescent="0.15">
      <c r="A5" s="117"/>
      <c r="B5" s="117"/>
      <c r="C5" s="118">
        <v>300.46904050000001</v>
      </c>
      <c r="D5" s="119">
        <v>2.6034650400000001E-2</v>
      </c>
      <c r="E5" s="119">
        <v>1.3346722900000001</v>
      </c>
      <c r="F5" s="119">
        <v>0.44671009900000003</v>
      </c>
      <c r="G5" s="119">
        <v>0.18921225150000001</v>
      </c>
      <c r="H5" s="119">
        <v>0.134896825</v>
      </c>
      <c r="I5" s="119">
        <v>1.8896869000000001</v>
      </c>
      <c r="J5" s="120">
        <v>4.9862130099999999E-2</v>
      </c>
      <c r="K5" s="120">
        <v>2.0319027999999999E-2</v>
      </c>
      <c r="L5" s="120">
        <v>6.6770791999999999E-3</v>
      </c>
      <c r="M5" s="120">
        <v>2.6166756999999999E-2</v>
      </c>
      <c r="N5" s="120">
        <v>9.7741864000000008E-3</v>
      </c>
      <c r="O5" s="120">
        <v>7.4941703999999998E-2</v>
      </c>
      <c r="P5" s="120">
        <v>2.0217504899999999E-2</v>
      </c>
      <c r="Q5" s="120">
        <v>5.2767245300000001E-2</v>
      </c>
      <c r="R5" s="120">
        <v>6.4630755999999998E-2</v>
      </c>
      <c r="S5" s="120">
        <v>0.16507398100000001</v>
      </c>
      <c r="T5" s="120">
        <v>2.70895944E-2</v>
      </c>
      <c r="U5" s="120">
        <v>1.57724336E-2</v>
      </c>
      <c r="V5" s="120">
        <v>9.0378899000000002E-3</v>
      </c>
      <c r="W5" s="120">
        <v>1.202059665E-2</v>
      </c>
      <c r="X5" s="120">
        <v>2.0014616650000001E-2</v>
      </c>
      <c r="Y5" s="120">
        <v>6.1714224000000003E-3</v>
      </c>
      <c r="Z5" s="120">
        <v>1.0816858699999999E-2</v>
      </c>
      <c r="AA5" s="120">
        <v>1.1750802100000001E-2</v>
      </c>
    </row>
    <row r="6" spans="1:27" s="110" customFormat="1" x14ac:dyDescent="0.15">
      <c r="A6" s="117" t="s">
        <v>1</v>
      </c>
      <c r="B6" s="117">
        <v>30.4</v>
      </c>
      <c r="C6" s="117">
        <v>355118.1</v>
      </c>
      <c r="D6" s="119">
        <v>0.54774</v>
      </c>
      <c r="E6" s="119">
        <v>121.72</v>
      </c>
      <c r="F6" s="117">
        <v>341120.3</v>
      </c>
      <c r="G6" s="119">
        <v>407.45769999999999</v>
      </c>
      <c r="H6" s="119">
        <v>0.27387</v>
      </c>
      <c r="I6" s="119">
        <v>168.27790000000002</v>
      </c>
      <c r="J6" s="120">
        <v>4.9862130099999999E-2</v>
      </c>
      <c r="K6" s="120">
        <v>2.1001771666666669E-2</v>
      </c>
      <c r="L6" s="117" t="s">
        <v>130</v>
      </c>
      <c r="M6" s="120">
        <v>2.6166756999999999E-2</v>
      </c>
      <c r="N6" s="120">
        <v>0.33777299999999999</v>
      </c>
      <c r="O6" s="120">
        <v>9.46373</v>
      </c>
      <c r="P6" s="120">
        <v>8.1547141696000001</v>
      </c>
      <c r="Q6" s="120">
        <v>0.146064</v>
      </c>
      <c r="R6" s="120">
        <v>6.4630755999999998E-2</v>
      </c>
      <c r="S6" s="120">
        <v>3.80375</v>
      </c>
      <c r="T6" s="120">
        <v>2.70895944E-2</v>
      </c>
      <c r="U6" s="120">
        <v>1.57724336E-2</v>
      </c>
      <c r="V6" s="120">
        <v>9.0378899000000002E-3</v>
      </c>
      <c r="W6" s="120">
        <v>1.202059665E-2</v>
      </c>
      <c r="X6" s="120">
        <v>2.0014616650000001E-2</v>
      </c>
      <c r="Y6" s="120">
        <v>1.06505E-2</v>
      </c>
      <c r="Z6" s="120">
        <v>8.8855599999999999</v>
      </c>
      <c r="AA6" s="120">
        <v>1.18677E-2</v>
      </c>
    </row>
    <row r="7" spans="1:27" s="110" customFormat="1" x14ac:dyDescent="0.15">
      <c r="A7" s="117" t="s">
        <v>1</v>
      </c>
      <c r="B7" s="117">
        <v>30.4</v>
      </c>
      <c r="C7" s="117">
        <v>362421.3</v>
      </c>
      <c r="D7" s="119">
        <v>0.115634</v>
      </c>
      <c r="E7" s="119">
        <v>22.213899999999999</v>
      </c>
      <c r="F7" s="117">
        <v>337164.4</v>
      </c>
      <c r="G7" s="119">
        <v>532.52499999999998</v>
      </c>
      <c r="H7" s="119">
        <v>0.97375999999999996</v>
      </c>
      <c r="I7" s="119">
        <v>160.06180000000001</v>
      </c>
      <c r="J7" s="120">
        <v>4.9862130099999999E-2</v>
      </c>
      <c r="K7" s="120">
        <v>2.0319027999999999E-2</v>
      </c>
      <c r="L7" s="117" t="s">
        <v>130</v>
      </c>
      <c r="M7" s="120">
        <v>1.6679048160000003</v>
      </c>
      <c r="N7" s="120">
        <v>0.32255800000000001</v>
      </c>
      <c r="O7" s="120">
        <v>10.133190000000001</v>
      </c>
      <c r="P7" s="120">
        <v>8.1246347231999998</v>
      </c>
      <c r="Q7" s="120">
        <v>5.2767245300000001E-2</v>
      </c>
      <c r="R7" s="120">
        <v>6.4630755999999998E-2</v>
      </c>
      <c r="S7" s="120">
        <v>4.8688000000000002</v>
      </c>
      <c r="T7" s="120">
        <v>2.70895944E-2</v>
      </c>
      <c r="U7" s="120">
        <v>1.57724336E-2</v>
      </c>
      <c r="V7" s="120">
        <v>9.0378899000000002E-3</v>
      </c>
      <c r="W7" s="120">
        <v>1.202059665E-2</v>
      </c>
      <c r="X7" s="120">
        <v>2.0014616650000001E-2</v>
      </c>
      <c r="Y7" s="120">
        <v>6.6946000000000002E-3</v>
      </c>
      <c r="Z7" s="120">
        <v>6.4511599999999998</v>
      </c>
      <c r="AA7" s="120">
        <v>0.45644999999999997</v>
      </c>
    </row>
    <row r="8" spans="1:27" s="110" customFormat="1" x14ac:dyDescent="0.15">
      <c r="A8" s="117" t="s">
        <v>1</v>
      </c>
      <c r="B8" s="117">
        <v>30.4</v>
      </c>
      <c r="C8" s="117">
        <v>356031</v>
      </c>
      <c r="D8" s="119">
        <v>0.12476300000000001</v>
      </c>
      <c r="E8" s="119">
        <v>9.3724399999999992</v>
      </c>
      <c r="F8" s="117">
        <v>346597.7</v>
      </c>
      <c r="G8" s="119">
        <v>359.98689999999999</v>
      </c>
      <c r="H8" s="119">
        <v>0.36515999999999998</v>
      </c>
      <c r="I8" s="119">
        <v>164.01769999999999</v>
      </c>
      <c r="J8" s="120">
        <v>4.9862130099999999E-2</v>
      </c>
      <c r="K8" s="120">
        <v>2.0319027999999999E-2</v>
      </c>
      <c r="L8" s="117" t="s">
        <v>130</v>
      </c>
      <c r="M8" s="120">
        <v>2.6166756999999999E-2</v>
      </c>
      <c r="N8" s="120">
        <v>0.37124600000000002</v>
      </c>
      <c r="O8" s="120">
        <v>8.8855599999999999</v>
      </c>
      <c r="P8" s="120">
        <v>7.9419889943999999</v>
      </c>
      <c r="Q8" s="120">
        <v>6.6946000000000006E-2</v>
      </c>
      <c r="R8" s="120">
        <v>6.4630755999999998E-2</v>
      </c>
      <c r="S8" s="120">
        <v>2.82999</v>
      </c>
      <c r="T8" s="120">
        <v>2.70895944E-2</v>
      </c>
      <c r="U8" s="120">
        <v>1.57724336E-2</v>
      </c>
      <c r="V8" s="120">
        <v>9.0378899000000002E-3</v>
      </c>
      <c r="W8" s="120">
        <v>1.202059665E-2</v>
      </c>
      <c r="X8" s="120">
        <v>2.0014616650000001E-2</v>
      </c>
      <c r="Y8" s="120">
        <v>9.129E-3</v>
      </c>
      <c r="Z8" s="120">
        <v>8.4291100000000014</v>
      </c>
      <c r="AA8" s="120">
        <v>1.1750802100000001E-2</v>
      </c>
    </row>
    <row r="9" spans="1:27" s="110" customFormat="1" x14ac:dyDescent="0.15">
      <c r="A9" s="117" t="s">
        <v>1</v>
      </c>
      <c r="B9" s="117">
        <v>30.4</v>
      </c>
      <c r="C9" s="117">
        <v>362725.6</v>
      </c>
      <c r="D9" s="119">
        <v>0.12476300000000001</v>
      </c>
      <c r="E9" s="119">
        <v>6.6946000000000003</v>
      </c>
      <c r="F9" s="117">
        <v>338685.9</v>
      </c>
      <c r="G9" s="119">
        <v>315.86340000000001</v>
      </c>
      <c r="H9" s="119">
        <v>0.134896825</v>
      </c>
      <c r="I9" s="119">
        <v>163.10480000000001</v>
      </c>
      <c r="J9" s="120">
        <v>0.14302100000000001</v>
      </c>
      <c r="K9" s="120">
        <v>3.9542542441666662E-2</v>
      </c>
      <c r="L9" s="117" t="s">
        <v>130</v>
      </c>
      <c r="M9" s="120">
        <v>0.88003559999999992</v>
      </c>
      <c r="N9" s="120">
        <v>0.37124600000000002</v>
      </c>
      <c r="O9" s="120">
        <v>9.1289999999999996</v>
      </c>
      <c r="P9" s="120">
        <v>6.9681084915999998</v>
      </c>
      <c r="Q9" s="120">
        <v>0.10041899999999999</v>
      </c>
      <c r="R9" s="120">
        <v>6.4630755999999998E-2</v>
      </c>
      <c r="S9" s="120">
        <v>2.9212799999999999</v>
      </c>
      <c r="T9" s="120">
        <v>2.70895944E-2</v>
      </c>
      <c r="U9" s="120">
        <v>1.57724336E-2</v>
      </c>
      <c r="V9" s="120">
        <v>9.0378899000000002E-3</v>
      </c>
      <c r="W9" s="120">
        <v>1.202059665E-2</v>
      </c>
      <c r="X9" s="120">
        <v>2.0014616650000001E-2</v>
      </c>
      <c r="Y9" s="120">
        <v>1.30849E-2</v>
      </c>
      <c r="Z9" s="120">
        <v>9.8897499999999994</v>
      </c>
      <c r="AA9" s="120">
        <v>1.1750802100000001E-2</v>
      </c>
    </row>
    <row r="10" spans="1:27" s="154" customFormat="1" x14ac:dyDescent="0.15">
      <c r="A10" s="152" t="s">
        <v>151</v>
      </c>
      <c r="B10" s="152">
        <v>30.4</v>
      </c>
      <c r="C10" s="152">
        <v>359226.15</v>
      </c>
      <c r="D10" s="153">
        <v>0.12476300000000001</v>
      </c>
      <c r="E10" s="153">
        <v>15.79317</v>
      </c>
      <c r="F10" s="153">
        <v>339903.1</v>
      </c>
      <c r="G10" s="153">
        <v>383.72230000000002</v>
      </c>
      <c r="H10" s="153">
        <v>0.31951499999999999</v>
      </c>
      <c r="I10" s="153">
        <v>163.56125</v>
      </c>
      <c r="J10" s="153">
        <v>4.9862130099999999E-2</v>
      </c>
      <c r="K10" s="153">
        <v>2.0660399833333336E-2</v>
      </c>
      <c r="L10" s="153" t="s">
        <v>130</v>
      </c>
      <c r="M10" s="153">
        <v>0.45310117849999992</v>
      </c>
      <c r="N10" s="153">
        <v>0.35450950000000003</v>
      </c>
      <c r="O10" s="153">
        <v>9.2963649999999998</v>
      </c>
      <c r="P10" s="153">
        <v>8.0333118587999994</v>
      </c>
      <c r="Q10" s="153">
        <v>8.3682499999999993E-2</v>
      </c>
      <c r="R10" s="153">
        <v>6.4630755999999998E-2</v>
      </c>
      <c r="S10" s="153">
        <v>3.3625150000000001</v>
      </c>
      <c r="T10" s="153">
        <v>2.70895944E-2</v>
      </c>
      <c r="U10" s="153">
        <v>1.57724336E-2</v>
      </c>
      <c r="V10" s="153">
        <v>9.0378899000000002E-3</v>
      </c>
      <c r="W10" s="153">
        <v>1.202059665E-2</v>
      </c>
      <c r="X10" s="153">
        <v>2.0014616650000001E-2</v>
      </c>
      <c r="Y10" s="153">
        <v>9.8897499999999992E-3</v>
      </c>
      <c r="Z10" s="153">
        <v>8.6573349999999998</v>
      </c>
      <c r="AA10" s="153">
        <v>1.180925105E-2</v>
      </c>
    </row>
    <row r="11" spans="1:27" x14ac:dyDescent="0.15">
      <c r="A11" s="3" t="s">
        <v>2</v>
      </c>
      <c r="B11" s="3">
        <v>30.4</v>
      </c>
      <c r="C11" s="3">
        <v>379462.1</v>
      </c>
      <c r="D11" s="4">
        <v>0.115634</v>
      </c>
      <c r="E11" s="4">
        <v>4.8688000000000002</v>
      </c>
      <c r="F11" s="3">
        <v>340511.7</v>
      </c>
      <c r="G11" s="4">
        <v>297.30109999999996</v>
      </c>
      <c r="H11" s="4">
        <v>1.0041900000000001</v>
      </c>
      <c r="I11" s="4">
        <v>196.88209999999998</v>
      </c>
      <c r="J11" s="142">
        <v>7.9117999999999994E-2</v>
      </c>
      <c r="K11" s="142">
        <v>2.0319027999999999E-2</v>
      </c>
      <c r="L11" s="3" t="s">
        <v>130</v>
      </c>
      <c r="M11" s="142">
        <v>2.6166756999999999E-2</v>
      </c>
      <c r="N11" s="142">
        <v>0.103462</v>
      </c>
      <c r="O11" s="142">
        <v>7.4941703999999998E-2</v>
      </c>
      <c r="P11" s="142">
        <v>3.6285949200000001E-2</v>
      </c>
      <c r="Q11" s="142">
        <v>6.3903000000000001E-2</v>
      </c>
      <c r="R11" s="142">
        <v>6.4630755999999998E-2</v>
      </c>
      <c r="S11" s="142">
        <v>2.4648300000000001</v>
      </c>
      <c r="T11" s="142">
        <v>2.70895944E-2</v>
      </c>
      <c r="U11" s="142">
        <v>1.57724336E-2</v>
      </c>
      <c r="V11" s="142">
        <v>9.0378899000000002E-3</v>
      </c>
      <c r="W11" s="142">
        <v>1.202059665E-2</v>
      </c>
      <c r="X11" s="142">
        <v>2.0014616650000001E-2</v>
      </c>
      <c r="Y11" s="142">
        <v>6.1714224000000003E-3</v>
      </c>
      <c r="Z11" s="142">
        <v>3.80375</v>
      </c>
      <c r="AA11" s="142">
        <v>0.94333</v>
      </c>
    </row>
    <row r="12" spans="1:27" x14ac:dyDescent="0.15">
      <c r="A12" s="3" t="s">
        <v>2</v>
      </c>
      <c r="B12" s="3">
        <v>30.4</v>
      </c>
      <c r="C12" s="3">
        <v>356031</v>
      </c>
      <c r="D12" s="4">
        <v>0.66945999999999994</v>
      </c>
      <c r="E12" s="4">
        <v>34.081600000000002</v>
      </c>
      <c r="F12" s="3">
        <v>325296.7</v>
      </c>
      <c r="G12" s="4">
        <v>2951.71</v>
      </c>
      <c r="H12" s="4">
        <v>0.134896825</v>
      </c>
      <c r="I12" s="4">
        <v>97.071699999999993</v>
      </c>
      <c r="J12" s="142">
        <v>4.9862130099999999E-2</v>
      </c>
      <c r="K12" s="142">
        <v>2.0319027999999999E-2</v>
      </c>
      <c r="L12" s="3" t="s">
        <v>130</v>
      </c>
      <c r="M12" s="142">
        <v>2.7508720000000042E-2</v>
      </c>
      <c r="N12" s="142">
        <v>1.5854029999999999</v>
      </c>
      <c r="O12" s="142">
        <v>10.954799999999999</v>
      </c>
      <c r="P12" s="142">
        <v>3.9155632092000001</v>
      </c>
      <c r="Q12" s="142">
        <v>0.21605300000000002</v>
      </c>
      <c r="R12" s="142">
        <v>6.4630755999999998E-2</v>
      </c>
      <c r="S12" s="142">
        <v>8.7334099999999992</v>
      </c>
      <c r="T12" s="142">
        <v>2.70895944E-2</v>
      </c>
      <c r="U12" s="142">
        <v>1.57724336E-2</v>
      </c>
      <c r="V12" s="142">
        <v>9.0378899000000002E-3</v>
      </c>
      <c r="W12" s="142">
        <v>1.202059665E-2</v>
      </c>
      <c r="X12" s="142">
        <v>2.0014616650000001E-2</v>
      </c>
      <c r="Y12" s="142">
        <v>2.1301E-2</v>
      </c>
      <c r="Z12" s="142">
        <v>4.1689100000000003</v>
      </c>
      <c r="AA12" s="142">
        <v>1.1750802100000001E-2</v>
      </c>
    </row>
    <row r="13" spans="1:27" x14ac:dyDescent="0.15">
      <c r="A13" s="3" t="s">
        <v>2</v>
      </c>
      <c r="B13" s="3">
        <v>30.4</v>
      </c>
      <c r="C13" s="3">
        <v>347814.9</v>
      </c>
      <c r="D13" s="4">
        <v>2.1301000000000001</v>
      </c>
      <c r="E13" s="4">
        <v>334.73</v>
      </c>
      <c r="F13" s="3">
        <v>319515</v>
      </c>
      <c r="G13" s="4">
        <v>654.245</v>
      </c>
      <c r="H13" s="4">
        <v>0.134896825</v>
      </c>
      <c r="I13" s="4">
        <v>123.54579999999999</v>
      </c>
      <c r="J13" s="142">
        <v>4.9862130099999999E-2</v>
      </c>
      <c r="K13" s="142">
        <v>2.0319027999999999E-2</v>
      </c>
      <c r="L13" s="3" t="s">
        <v>130</v>
      </c>
      <c r="M13" s="142">
        <v>2.6166756999999999E-2</v>
      </c>
      <c r="N13" s="142">
        <v>0.90377099999999999</v>
      </c>
      <c r="O13" s="142">
        <v>2.4039700000000002</v>
      </c>
      <c r="P13" s="142">
        <v>3.1461224012</v>
      </c>
      <c r="Q13" s="142">
        <v>9.4333E-2</v>
      </c>
      <c r="R13" s="142">
        <v>6.4630755999999998E-2</v>
      </c>
      <c r="S13" s="142">
        <v>8.3073899999999998</v>
      </c>
      <c r="T13" s="142">
        <v>2.70895944E-2</v>
      </c>
      <c r="U13" s="142">
        <v>1.6736500000000001E-2</v>
      </c>
      <c r="V13" s="142">
        <v>9.0378899000000002E-3</v>
      </c>
      <c r="W13" s="142">
        <v>4.5644999999999998E-2</v>
      </c>
      <c r="X13" s="142">
        <v>2.0014616650000001E-2</v>
      </c>
      <c r="Y13" s="142">
        <v>6.1714224000000003E-3</v>
      </c>
      <c r="Z13" s="142">
        <v>5.02095</v>
      </c>
      <c r="AA13" s="142">
        <v>1.1750802100000001E-2</v>
      </c>
    </row>
    <row r="14" spans="1:27" s="156" customFormat="1" x14ac:dyDescent="0.15">
      <c r="A14" s="155" t="s">
        <v>152</v>
      </c>
      <c r="B14" s="152">
        <v>30.4</v>
      </c>
      <c r="C14" s="152">
        <v>356031</v>
      </c>
      <c r="D14" s="153">
        <v>0.66945999999999994</v>
      </c>
      <c r="E14" s="153">
        <v>34.081600000000002</v>
      </c>
      <c r="F14" s="153">
        <v>325296.7</v>
      </c>
      <c r="G14" s="153">
        <v>654.245</v>
      </c>
      <c r="H14" s="153">
        <v>0.134896825</v>
      </c>
      <c r="I14" s="153">
        <v>123.54579999999999</v>
      </c>
      <c r="J14" s="153">
        <v>4.9862130099999999E-2</v>
      </c>
      <c r="K14" s="153">
        <v>2.0319027999999999E-2</v>
      </c>
      <c r="L14" s="153" t="s">
        <v>130</v>
      </c>
      <c r="M14" s="153">
        <v>2.6166756999999999E-2</v>
      </c>
      <c r="N14" s="153">
        <v>0.90377099999999999</v>
      </c>
      <c r="O14" s="153">
        <v>2.4039700000000002</v>
      </c>
      <c r="P14" s="153">
        <v>3.1461224012</v>
      </c>
      <c r="Q14" s="153">
        <v>9.4333E-2</v>
      </c>
      <c r="R14" s="153">
        <v>6.4630755999999998E-2</v>
      </c>
      <c r="S14" s="153">
        <v>8.3073899999999998</v>
      </c>
      <c r="T14" s="153">
        <v>2.70895944E-2</v>
      </c>
      <c r="U14" s="153">
        <v>1.57724336E-2</v>
      </c>
      <c r="V14" s="153">
        <v>9.0378899000000002E-3</v>
      </c>
      <c r="W14" s="153">
        <v>1.202059665E-2</v>
      </c>
      <c r="X14" s="153">
        <v>2.0014616650000001E-2</v>
      </c>
      <c r="Y14" s="153">
        <v>6.1714224000000003E-3</v>
      </c>
      <c r="Z14" s="153">
        <v>4.1689100000000003</v>
      </c>
      <c r="AA14" s="153">
        <v>1.1750802100000001E-2</v>
      </c>
    </row>
    <row r="15" spans="1:27" x14ac:dyDescent="0.15">
      <c r="A15" s="3" t="s">
        <v>9</v>
      </c>
      <c r="B15" s="3">
        <v>30.4</v>
      </c>
      <c r="C15" s="3">
        <v>341728.9</v>
      </c>
      <c r="D15" s="4">
        <v>2.6034650400000001E-2</v>
      </c>
      <c r="E15" s="4">
        <v>39.558999999999997</v>
      </c>
      <c r="F15" s="3">
        <v>322862.3</v>
      </c>
      <c r="G15" s="4">
        <v>1125.9100000000001</v>
      </c>
      <c r="H15" s="4">
        <v>0.15215000000000001</v>
      </c>
      <c r="I15" s="4">
        <v>99.810399999999987</v>
      </c>
      <c r="J15" s="142">
        <v>4.9862130099999999E-2</v>
      </c>
      <c r="K15" s="142">
        <v>3.6418750791666669E-2</v>
      </c>
      <c r="L15" s="3" t="s">
        <v>130</v>
      </c>
      <c r="M15" s="142">
        <v>2.6166756999999999E-2</v>
      </c>
      <c r="N15" s="142">
        <v>1.3541349999999999</v>
      </c>
      <c r="O15" s="142">
        <v>3.8950399999999998</v>
      </c>
      <c r="P15" s="142">
        <v>3.0642766559999997</v>
      </c>
      <c r="Q15" s="142">
        <v>0.85204000000000002</v>
      </c>
      <c r="R15" s="142">
        <v>0.12171999999999999</v>
      </c>
      <c r="S15" s="142">
        <v>9.7680299999999995</v>
      </c>
      <c r="T15" s="142">
        <v>4.5644999999999998E-2</v>
      </c>
      <c r="U15" s="142">
        <v>1.57724336E-2</v>
      </c>
      <c r="V15" s="142">
        <v>9.0378899000000002E-3</v>
      </c>
      <c r="W15" s="142">
        <v>1.202059665E-2</v>
      </c>
      <c r="X15" s="142">
        <v>2.0014616650000001E-2</v>
      </c>
      <c r="Y15" s="142">
        <v>1.7649399999999999E-2</v>
      </c>
      <c r="Z15" s="142">
        <v>13.9978</v>
      </c>
      <c r="AA15" s="142">
        <v>2.1301E-2</v>
      </c>
    </row>
    <row r="16" spans="1:27" x14ac:dyDescent="0.15">
      <c r="A16" s="3" t="s">
        <v>9</v>
      </c>
      <c r="B16" s="3">
        <v>30.4</v>
      </c>
      <c r="C16" s="3">
        <v>347510.6</v>
      </c>
      <c r="D16" s="4">
        <v>3.6515999999999997</v>
      </c>
      <c r="E16" s="4">
        <v>121.72</v>
      </c>
      <c r="F16" s="3">
        <v>327731.09999999998</v>
      </c>
      <c r="G16" s="4">
        <v>547.74</v>
      </c>
      <c r="H16" s="4">
        <v>0.24343999999999999</v>
      </c>
      <c r="I16" s="4">
        <v>98.59320000000001</v>
      </c>
      <c r="J16" s="142">
        <v>0.115634</v>
      </c>
      <c r="K16" s="142">
        <v>2.0319027999999999E-2</v>
      </c>
      <c r="L16" s="3" t="s">
        <v>130</v>
      </c>
      <c r="M16" s="142">
        <v>2.6166756999999999E-2</v>
      </c>
      <c r="N16" s="142">
        <v>1.205028</v>
      </c>
      <c r="O16" s="142">
        <v>1.9779500000000001</v>
      </c>
      <c r="P16" s="142">
        <v>3.3163003503999997</v>
      </c>
      <c r="Q16" s="142">
        <v>0.15823599999999999</v>
      </c>
      <c r="R16" s="142">
        <v>6.4630755999999998E-2</v>
      </c>
      <c r="S16" s="142">
        <v>9.2202900000000003</v>
      </c>
      <c r="T16" s="142">
        <v>6.9988999999999996E-2</v>
      </c>
      <c r="U16" s="142">
        <v>1.57724336E-2</v>
      </c>
      <c r="V16" s="142">
        <v>9.0378899000000002E-3</v>
      </c>
      <c r="W16" s="142">
        <v>1.202059665E-2</v>
      </c>
      <c r="X16" s="142">
        <v>2.0014616650000001E-2</v>
      </c>
      <c r="Y16" s="142">
        <v>1.6127900000000001E-2</v>
      </c>
      <c r="Z16" s="142">
        <v>1.9414339999999999</v>
      </c>
      <c r="AA16" s="142">
        <v>1.1750802100000001E-2</v>
      </c>
    </row>
    <row r="17" spans="1:27" x14ac:dyDescent="0.15">
      <c r="A17" s="3" t="s">
        <v>9</v>
      </c>
      <c r="B17" s="3">
        <v>30.4</v>
      </c>
      <c r="C17" s="3">
        <v>356335.3</v>
      </c>
      <c r="D17" s="4">
        <v>7.6074999999999999</v>
      </c>
      <c r="E17" s="4">
        <v>2434.4</v>
      </c>
      <c r="F17" s="3">
        <v>335947.2</v>
      </c>
      <c r="G17" s="4">
        <v>818.56699999999989</v>
      </c>
      <c r="H17" s="4">
        <v>0.33472999999999997</v>
      </c>
      <c r="I17" s="4">
        <v>72.423400000000001</v>
      </c>
      <c r="J17" s="142">
        <v>4.9862130099999999E-2</v>
      </c>
      <c r="K17" s="142">
        <v>2.0319027999999999E-2</v>
      </c>
      <c r="L17" s="3" t="s">
        <v>130</v>
      </c>
      <c r="M17" s="142">
        <v>1.508500304</v>
      </c>
      <c r="N17" s="142">
        <v>2.3126799999999998</v>
      </c>
      <c r="O17" s="142">
        <v>3.1038599999999996</v>
      </c>
      <c r="P17" s="142">
        <v>3.5323752599999998</v>
      </c>
      <c r="Q17" s="142">
        <v>0.15215000000000001</v>
      </c>
      <c r="R17" s="142">
        <v>6.4630755999999998E-2</v>
      </c>
      <c r="S17" s="142">
        <v>8.9464199999999998</v>
      </c>
      <c r="T17" s="142">
        <v>2.70895944E-2</v>
      </c>
      <c r="U17" s="142">
        <v>1.57724336E-2</v>
      </c>
      <c r="V17" s="142">
        <v>9.0378899000000002E-3</v>
      </c>
      <c r="W17" s="142">
        <v>1.202059665E-2</v>
      </c>
      <c r="X17" s="142">
        <v>2.0014616650000001E-2</v>
      </c>
      <c r="Y17" s="142">
        <v>1.33892E-2</v>
      </c>
      <c r="Z17" s="142">
        <v>5.0818099999999999</v>
      </c>
      <c r="AA17" s="142">
        <v>1.1750802100000001E-2</v>
      </c>
    </row>
    <row r="18" spans="1:27" x14ac:dyDescent="0.15">
      <c r="A18" s="3" t="s">
        <v>9</v>
      </c>
      <c r="B18" s="3">
        <v>30.4</v>
      </c>
      <c r="C18" s="3">
        <v>349945</v>
      </c>
      <c r="D18" s="4">
        <v>4.5644999999999998</v>
      </c>
      <c r="E18" s="4">
        <v>136.935</v>
      </c>
      <c r="F18" s="3">
        <v>328035.40000000002</v>
      </c>
      <c r="G18" s="4">
        <v>1095.48</v>
      </c>
      <c r="H18" s="4">
        <v>0.134896825</v>
      </c>
      <c r="I18" s="4">
        <v>96.463099999999997</v>
      </c>
      <c r="J18" s="142">
        <v>7.9117999999999994E-2</v>
      </c>
      <c r="K18" s="142">
        <v>4.2265368125000001E-2</v>
      </c>
      <c r="L18" s="3" t="s">
        <v>130</v>
      </c>
      <c r="M18" s="142">
        <v>0.57106155199999997</v>
      </c>
      <c r="N18" s="142">
        <v>1.0863510000000001</v>
      </c>
      <c r="O18" s="142">
        <v>3.8341799999999999</v>
      </c>
      <c r="P18" s="142">
        <v>2.610894</v>
      </c>
      <c r="Q18" s="142">
        <v>5.2767245300000001E-2</v>
      </c>
      <c r="R18" s="142">
        <v>6.4630755999999998E-2</v>
      </c>
      <c r="S18" s="142">
        <v>7.3031999999999995</v>
      </c>
      <c r="T18" s="142">
        <v>2.70895944E-2</v>
      </c>
      <c r="U18" s="142">
        <v>1.57724336E-2</v>
      </c>
      <c r="V18" s="142">
        <v>9.0378899000000002E-3</v>
      </c>
      <c r="W18" s="142">
        <v>1.8258E-2</v>
      </c>
      <c r="X18" s="142">
        <v>2.0014616650000001E-2</v>
      </c>
      <c r="Y18" s="142">
        <v>2.1301E-2</v>
      </c>
      <c r="Z18" s="142">
        <v>10.650499999999999</v>
      </c>
      <c r="AA18" s="142">
        <v>1.1750802100000001E-2</v>
      </c>
    </row>
    <row r="19" spans="1:27" x14ac:dyDescent="0.15">
      <c r="A19" s="3" t="s">
        <v>9</v>
      </c>
      <c r="B19" s="3">
        <v>30.4</v>
      </c>
      <c r="C19" s="3">
        <v>353292.3</v>
      </c>
      <c r="D19" s="4">
        <v>0.48687999999999998</v>
      </c>
      <c r="E19" s="4">
        <v>10.0419</v>
      </c>
      <c r="F19" s="3">
        <v>346293.4</v>
      </c>
      <c r="G19" s="4">
        <v>286.04200000000003</v>
      </c>
      <c r="H19" s="4">
        <v>0.66945999999999994</v>
      </c>
      <c r="I19" s="4">
        <v>108.63509999999999</v>
      </c>
      <c r="J19" s="142">
        <v>4.9862130099999999E-2</v>
      </c>
      <c r="K19" s="142">
        <v>2.0319027999999999E-2</v>
      </c>
      <c r="L19" s="3" t="s">
        <v>130</v>
      </c>
      <c r="M19" s="142">
        <v>6.5840782400000006E-2</v>
      </c>
      <c r="N19" s="142">
        <v>1.299361</v>
      </c>
      <c r="O19" s="142">
        <v>1.481941</v>
      </c>
      <c r="P19" s="142">
        <v>5.6463838759999998</v>
      </c>
      <c r="Q19" s="142">
        <v>0.39559</v>
      </c>
      <c r="R19" s="142">
        <v>0.42602000000000001</v>
      </c>
      <c r="S19" s="142">
        <v>10.711359999999999</v>
      </c>
      <c r="T19" s="142">
        <v>2.70895944E-2</v>
      </c>
      <c r="U19" s="142">
        <v>1.57724336E-2</v>
      </c>
      <c r="V19" s="142">
        <v>9.0378899000000002E-3</v>
      </c>
      <c r="W19" s="142">
        <v>1.202059665E-2</v>
      </c>
      <c r="X19" s="142">
        <v>2.0014616650000001E-2</v>
      </c>
      <c r="Y19" s="142">
        <v>6.1714224000000003E-3</v>
      </c>
      <c r="Z19" s="142">
        <v>1.6736500000000001</v>
      </c>
      <c r="AA19" s="142">
        <v>1.1750802100000001E-2</v>
      </c>
    </row>
    <row r="20" spans="1:27" x14ac:dyDescent="0.15">
      <c r="A20" s="3" t="s">
        <v>9</v>
      </c>
      <c r="B20" s="3">
        <v>30.4</v>
      </c>
      <c r="C20" s="3">
        <v>360595.5</v>
      </c>
      <c r="D20" s="4">
        <v>12.172000000000001</v>
      </c>
      <c r="E20" s="4">
        <v>88.247</v>
      </c>
      <c r="F20" s="3">
        <v>330469.8</v>
      </c>
      <c r="G20" s="4">
        <v>1156.3399999999999</v>
      </c>
      <c r="H20" s="4">
        <v>0.57512699999999994</v>
      </c>
      <c r="I20" s="4">
        <v>102.2448</v>
      </c>
      <c r="J20" s="142">
        <v>4.9862130099999999E-2</v>
      </c>
      <c r="K20" s="142">
        <v>5.7644182958333332E-2</v>
      </c>
      <c r="L20" s="3" t="s">
        <v>130</v>
      </c>
      <c r="M20" s="142">
        <v>2.6166756999999999E-2</v>
      </c>
      <c r="N20" s="142">
        <v>1.4910700000000001</v>
      </c>
      <c r="O20" s="142">
        <v>4.0167600000000006</v>
      </c>
      <c r="P20" s="142">
        <v>4.8377455764000006</v>
      </c>
      <c r="Q20" s="142">
        <v>0.17345099999999999</v>
      </c>
      <c r="R20" s="142">
        <v>6.4630755999999998E-2</v>
      </c>
      <c r="S20" s="142">
        <v>11.593830000000001</v>
      </c>
      <c r="T20" s="142">
        <v>2.70895944E-2</v>
      </c>
      <c r="U20" s="142">
        <v>1.8258E-2</v>
      </c>
      <c r="V20" s="142">
        <v>9.0378899000000002E-3</v>
      </c>
      <c r="W20" s="142">
        <v>1.202059665E-2</v>
      </c>
      <c r="X20" s="142">
        <v>2.0014616650000001E-2</v>
      </c>
      <c r="Y20" s="142">
        <v>2.0083799999999999E-2</v>
      </c>
      <c r="Z20" s="142">
        <v>2.3431099999999998</v>
      </c>
      <c r="AA20" s="142">
        <v>1.1750802100000001E-2</v>
      </c>
    </row>
    <row r="21" spans="1:27" x14ac:dyDescent="0.15">
      <c r="A21" s="3" t="s">
        <v>9</v>
      </c>
      <c r="B21" s="3">
        <v>30.4</v>
      </c>
      <c r="C21" s="3">
        <v>346902</v>
      </c>
      <c r="D21" s="4">
        <v>18.257999999999999</v>
      </c>
      <c r="E21" s="4">
        <v>139.97799999999998</v>
      </c>
      <c r="F21" s="3">
        <v>327426.8</v>
      </c>
      <c r="G21" s="4">
        <v>278.73880000000003</v>
      </c>
      <c r="H21" s="4">
        <v>0.22518200000000002</v>
      </c>
      <c r="I21" s="4">
        <v>94.028700000000001</v>
      </c>
      <c r="J21" s="142">
        <v>4.9862130099999999E-2</v>
      </c>
      <c r="K21" s="142">
        <v>2.0319027999999999E-2</v>
      </c>
      <c r="L21" s="3" t="s">
        <v>130</v>
      </c>
      <c r="M21" s="142">
        <v>0.118238808</v>
      </c>
      <c r="N21" s="142">
        <v>1.4393390000000001</v>
      </c>
      <c r="O21" s="142">
        <v>1.6432199999999999</v>
      </c>
      <c r="P21" s="142">
        <v>4.7950778476</v>
      </c>
      <c r="Q21" s="142">
        <v>0.19170899999999999</v>
      </c>
      <c r="R21" s="142">
        <v>6.4630755999999998E-2</v>
      </c>
      <c r="S21" s="142">
        <v>10.0419</v>
      </c>
      <c r="T21" s="142">
        <v>2.70895944E-2</v>
      </c>
      <c r="U21" s="142">
        <v>1.57724336E-2</v>
      </c>
      <c r="V21" s="142">
        <v>9.0378899000000002E-3</v>
      </c>
      <c r="W21" s="142">
        <v>1.202059665E-2</v>
      </c>
      <c r="X21" s="142">
        <v>2.0014616650000001E-2</v>
      </c>
      <c r="Y21" s="142">
        <v>1.2172000000000001E-2</v>
      </c>
      <c r="Z21" s="142">
        <v>5.5686900000000001</v>
      </c>
      <c r="AA21" s="142">
        <v>1.1750802100000001E-2</v>
      </c>
    </row>
    <row r="22" spans="1:27" x14ac:dyDescent="0.15">
      <c r="A22" s="3" t="s">
        <v>9</v>
      </c>
      <c r="B22" s="3">
        <v>30.4</v>
      </c>
      <c r="C22" s="3">
        <v>358161.1</v>
      </c>
      <c r="D22" s="4">
        <v>0.48687999999999998</v>
      </c>
      <c r="E22" s="4">
        <v>130.84899999999999</v>
      </c>
      <c r="F22" s="3">
        <v>328339.7</v>
      </c>
      <c r="G22" s="4">
        <v>931.15800000000002</v>
      </c>
      <c r="H22" s="4">
        <v>0.65424499999999997</v>
      </c>
      <c r="I22" s="4">
        <v>102.5491</v>
      </c>
      <c r="J22" s="142">
        <v>0.38700000000000001</v>
      </c>
      <c r="K22" s="142">
        <v>2.0319027999999999E-2</v>
      </c>
      <c r="L22" s="3" t="s">
        <v>130</v>
      </c>
      <c r="M22" s="142">
        <v>2.6166756999999999E-2</v>
      </c>
      <c r="N22" s="142">
        <v>1.7010369999999999</v>
      </c>
      <c r="O22" s="142">
        <v>2.6778399999999998</v>
      </c>
      <c r="P22" s="142">
        <v>3.4515044920000002</v>
      </c>
      <c r="Q22" s="142">
        <v>0.63902999999999999</v>
      </c>
      <c r="R22" s="142">
        <v>0.27387</v>
      </c>
      <c r="S22" s="142">
        <v>6.8163200000000002</v>
      </c>
      <c r="T22" s="142">
        <v>0.33472999999999997</v>
      </c>
      <c r="U22" s="142">
        <v>1.57724336E-2</v>
      </c>
      <c r="V22" s="142">
        <v>9.0378899000000002E-3</v>
      </c>
      <c r="W22" s="142">
        <v>1.202059665E-2</v>
      </c>
      <c r="X22" s="142">
        <v>2.0014616650000001E-2</v>
      </c>
      <c r="Y22" s="142">
        <v>3.8950400000000003E-2</v>
      </c>
      <c r="Z22" s="142">
        <v>16.1279</v>
      </c>
      <c r="AA22" s="142">
        <v>1.1750802100000001E-2</v>
      </c>
    </row>
    <row r="23" spans="1:27" x14ac:dyDescent="0.15">
      <c r="A23" s="3" t="s">
        <v>9</v>
      </c>
      <c r="B23" s="3">
        <v>30.4</v>
      </c>
      <c r="C23" s="3">
        <v>356335.3</v>
      </c>
      <c r="D23" s="4">
        <v>2.1301000000000001</v>
      </c>
      <c r="E23" s="4">
        <v>39.558999999999997</v>
      </c>
      <c r="F23" s="3">
        <v>329556.90000000002</v>
      </c>
      <c r="G23" s="4">
        <v>1491.07</v>
      </c>
      <c r="H23" s="4">
        <v>0.36515999999999998</v>
      </c>
      <c r="I23" s="4">
        <v>104.98350000000001</v>
      </c>
      <c r="J23" s="142">
        <v>0.12476300000000001</v>
      </c>
      <c r="K23" s="142">
        <v>2.0319027999999999E-2</v>
      </c>
      <c r="L23" s="3" t="s">
        <v>130</v>
      </c>
      <c r="M23" s="142">
        <v>1.3285007680000001</v>
      </c>
      <c r="N23" s="142">
        <v>1.667564</v>
      </c>
      <c r="O23" s="142">
        <v>4.8383700000000003</v>
      </c>
      <c r="P23" s="142">
        <v>3.3990090903999999</v>
      </c>
      <c r="Q23" s="142">
        <v>5.2767245300000001E-2</v>
      </c>
      <c r="R23" s="142">
        <v>6.4630755999999998E-2</v>
      </c>
      <c r="S23" s="142">
        <v>5.0818099999999999</v>
      </c>
      <c r="T23" s="142">
        <v>2.70895944E-2</v>
      </c>
      <c r="U23" s="142">
        <v>1.57724336E-2</v>
      </c>
      <c r="V23" s="142">
        <v>9.0378899000000002E-3</v>
      </c>
      <c r="W23" s="142">
        <v>1.202059665E-2</v>
      </c>
      <c r="X23" s="142">
        <v>2.0014616650000001E-2</v>
      </c>
      <c r="Y23" s="142">
        <v>3.2255800000000001E-2</v>
      </c>
      <c r="Z23" s="142">
        <v>14.606399999999999</v>
      </c>
      <c r="AA23" s="142">
        <v>2.09967E-2</v>
      </c>
    </row>
    <row r="24" spans="1:27" x14ac:dyDescent="0.15">
      <c r="A24" s="3" t="s">
        <v>9</v>
      </c>
      <c r="B24" s="3">
        <v>30.4</v>
      </c>
      <c r="C24" s="3">
        <v>368811.6</v>
      </c>
      <c r="D24" s="4">
        <v>1.7649400000000002</v>
      </c>
      <c r="E24" s="4">
        <v>124.76299999999999</v>
      </c>
      <c r="F24" s="3">
        <v>335642.9</v>
      </c>
      <c r="G24" s="4">
        <v>1460.6399999999999</v>
      </c>
      <c r="H24" s="4">
        <v>0.134896825</v>
      </c>
      <c r="I24" s="4">
        <v>109.8523</v>
      </c>
      <c r="J24" s="142">
        <v>4.9862130099999999E-2</v>
      </c>
      <c r="K24" s="142">
        <v>2.0319027999999999E-2</v>
      </c>
      <c r="L24" s="3" t="s">
        <v>130</v>
      </c>
      <c r="M24" s="142">
        <v>2.6166756999999999E-2</v>
      </c>
      <c r="N24" s="142">
        <v>1.8105849999999999</v>
      </c>
      <c r="O24" s="142">
        <v>6.3902999999999999</v>
      </c>
      <c r="P24" s="142">
        <v>4.4458229999999999</v>
      </c>
      <c r="Q24" s="142">
        <v>5.2767245300000001E-2</v>
      </c>
      <c r="R24" s="142">
        <v>6.4630755999999998E-2</v>
      </c>
      <c r="S24" s="142">
        <v>8.5204000000000004</v>
      </c>
      <c r="T24" s="142">
        <v>2.70895944E-2</v>
      </c>
      <c r="U24" s="142">
        <v>1.57724336E-2</v>
      </c>
      <c r="V24" s="142">
        <v>9.0378899000000002E-3</v>
      </c>
      <c r="W24" s="142">
        <v>1.202059665E-2</v>
      </c>
      <c r="X24" s="142">
        <v>2.0014616650000001E-2</v>
      </c>
      <c r="Y24" s="142">
        <v>4.3819200000000003E-2</v>
      </c>
      <c r="Z24" s="142">
        <v>19.475200000000001</v>
      </c>
      <c r="AA24" s="142">
        <v>0.15215000000000001</v>
      </c>
    </row>
    <row r="25" spans="1:27" s="156" customFormat="1" x14ac:dyDescent="0.15">
      <c r="A25" s="155" t="s">
        <v>140</v>
      </c>
      <c r="B25" s="152">
        <v>30.4</v>
      </c>
      <c r="C25" s="152">
        <v>353292.3</v>
      </c>
      <c r="D25" s="153">
        <v>3.6515999999999997</v>
      </c>
      <c r="E25" s="153">
        <v>121.72</v>
      </c>
      <c r="F25" s="153">
        <v>328339.7</v>
      </c>
      <c r="G25" s="153">
        <v>931.15800000000002</v>
      </c>
      <c r="H25" s="153">
        <v>0.24343999999999999</v>
      </c>
      <c r="I25" s="153">
        <v>99.810399999999987</v>
      </c>
      <c r="J25" s="153">
        <v>4.9862130099999999E-2</v>
      </c>
      <c r="K25" s="153">
        <v>2.0319027999999999E-2</v>
      </c>
      <c r="L25" s="153" t="s">
        <v>130</v>
      </c>
      <c r="M25" s="153">
        <v>2.6166756999999999E-2</v>
      </c>
      <c r="N25" s="153">
        <v>1.4910700000000001</v>
      </c>
      <c r="O25" s="153">
        <v>3.1038599999999996</v>
      </c>
      <c r="P25" s="153">
        <v>3.4515044920000002</v>
      </c>
      <c r="Q25" s="153">
        <v>0.15823599999999999</v>
      </c>
      <c r="R25" s="153">
        <v>6.4630755999999998E-2</v>
      </c>
      <c r="S25" s="153">
        <v>8.9464199999999998</v>
      </c>
      <c r="T25" s="153">
        <v>2.70895944E-2</v>
      </c>
      <c r="U25" s="153">
        <v>1.57724336E-2</v>
      </c>
      <c r="V25" s="153">
        <v>9.0378899000000002E-3</v>
      </c>
      <c r="W25" s="153">
        <v>1.202059665E-2</v>
      </c>
      <c r="X25" s="153">
        <v>2.0014616650000001E-2</v>
      </c>
      <c r="Y25" s="153">
        <v>2.0083799999999999E-2</v>
      </c>
      <c r="Z25" s="153">
        <v>10.10276</v>
      </c>
      <c r="AA25" s="153">
        <v>1.1750802100000001E-2</v>
      </c>
    </row>
    <row r="26" spans="1:27" x14ac:dyDescent="0.15">
      <c r="A26" s="3" t="s">
        <v>8</v>
      </c>
      <c r="B26" s="3">
        <v>30.4</v>
      </c>
      <c r="C26" s="3">
        <v>374289</v>
      </c>
      <c r="D26" s="4">
        <v>20.388100000000001</v>
      </c>
      <c r="E26" s="4">
        <v>3347.3</v>
      </c>
      <c r="F26" s="3">
        <v>314646.2</v>
      </c>
      <c r="G26" s="4">
        <v>147.5855</v>
      </c>
      <c r="H26" s="4">
        <v>0.60860000000000003</v>
      </c>
      <c r="I26" s="4">
        <v>175.58109999999999</v>
      </c>
      <c r="J26" s="142">
        <v>4.9862130099999999E-2</v>
      </c>
      <c r="K26" s="142">
        <v>6.3433870833333322E-2</v>
      </c>
      <c r="L26" s="3" t="s">
        <v>130</v>
      </c>
      <c r="M26" s="142">
        <v>1.8753108272000001</v>
      </c>
      <c r="N26" s="142">
        <v>0.91898600000000008</v>
      </c>
      <c r="O26" s="142">
        <v>0.33777299999999999</v>
      </c>
      <c r="P26" s="142">
        <v>0.1212927628</v>
      </c>
      <c r="Q26" s="142">
        <v>0.11867699999999999</v>
      </c>
      <c r="R26" s="142">
        <v>0.18562300000000001</v>
      </c>
      <c r="S26" s="142">
        <v>5.8729899999999997</v>
      </c>
      <c r="T26" s="142">
        <v>2.70895944E-2</v>
      </c>
      <c r="U26" s="142">
        <v>1.57724336E-2</v>
      </c>
      <c r="V26" s="142">
        <v>1.8866600000000001E-2</v>
      </c>
      <c r="W26" s="142">
        <v>1.202059665E-2</v>
      </c>
      <c r="X26" s="142">
        <v>2.7386999999999998E-2</v>
      </c>
      <c r="Y26" s="142">
        <v>4.5644999999999998E-2</v>
      </c>
      <c r="Z26" s="142">
        <v>5.5686900000000001</v>
      </c>
      <c r="AA26" s="142">
        <v>2.1301E-2</v>
      </c>
    </row>
    <row r="27" spans="1:27" x14ac:dyDescent="0.15">
      <c r="A27" s="3" t="s">
        <v>8</v>
      </c>
      <c r="B27" s="3">
        <v>30.4</v>
      </c>
      <c r="C27" s="3">
        <v>406544.8</v>
      </c>
      <c r="D27" s="4">
        <v>0.29821399999999998</v>
      </c>
      <c r="E27" s="4">
        <v>456.45</v>
      </c>
      <c r="F27" s="3">
        <v>321645.09999999998</v>
      </c>
      <c r="G27" s="4">
        <v>142.41239999999999</v>
      </c>
      <c r="H27" s="4">
        <v>0.69989000000000001</v>
      </c>
      <c r="I27" s="4">
        <v>213.9229</v>
      </c>
      <c r="J27" s="142">
        <v>4.9862130099999999E-2</v>
      </c>
      <c r="K27" s="142">
        <v>3.8665118749999998E-2</v>
      </c>
      <c r="L27" s="3" t="s">
        <v>130</v>
      </c>
      <c r="M27" s="142">
        <v>1.2972430719999999</v>
      </c>
      <c r="N27" s="142">
        <v>0.42906299999999997</v>
      </c>
      <c r="O27" s="142">
        <v>0.33472999999999997</v>
      </c>
      <c r="P27" s="142">
        <v>0.19143512999999998</v>
      </c>
      <c r="Q27" s="142">
        <v>7.6075000000000004E-2</v>
      </c>
      <c r="R27" s="142">
        <v>6.4630755999999998E-2</v>
      </c>
      <c r="S27" s="142">
        <v>7.1510499999999997</v>
      </c>
      <c r="T27" s="142">
        <v>2.70895944E-2</v>
      </c>
      <c r="U27" s="142">
        <v>1.57724336E-2</v>
      </c>
      <c r="V27" s="142">
        <v>9.0378899000000002E-3</v>
      </c>
      <c r="W27" s="142">
        <v>1.202059665E-2</v>
      </c>
      <c r="X27" s="142">
        <v>2.0014616650000001E-2</v>
      </c>
      <c r="Y27" s="142">
        <v>6.1714224000000003E-3</v>
      </c>
      <c r="Z27" s="142">
        <v>2.4648300000000001</v>
      </c>
      <c r="AA27" s="142">
        <v>1.1750802100000001E-2</v>
      </c>
    </row>
    <row r="28" spans="1:27" s="156" customFormat="1" x14ac:dyDescent="0.15">
      <c r="A28" s="155" t="s">
        <v>146</v>
      </c>
      <c r="B28" s="152">
        <v>30.4</v>
      </c>
      <c r="C28" s="152">
        <v>390416.9</v>
      </c>
      <c r="D28" s="153">
        <v>10.343157</v>
      </c>
      <c r="E28" s="153">
        <v>1901.8750000000002</v>
      </c>
      <c r="F28" s="153">
        <v>318145.65000000002</v>
      </c>
      <c r="G28" s="153">
        <v>144.99894999999998</v>
      </c>
      <c r="H28" s="153">
        <v>0.65424499999999997</v>
      </c>
      <c r="I28" s="153">
        <v>194.75200000000001</v>
      </c>
      <c r="J28" s="153">
        <v>4.9862130099999999E-2</v>
      </c>
      <c r="K28" s="153">
        <v>5.1049494791666664E-2</v>
      </c>
      <c r="L28" s="153" t="s">
        <v>130</v>
      </c>
      <c r="M28" s="153">
        <v>1.5862769496</v>
      </c>
      <c r="N28" s="153">
        <v>0.67402450000000003</v>
      </c>
      <c r="O28" s="153">
        <v>0.33625149999999998</v>
      </c>
      <c r="P28" s="153">
        <v>0.15636394639999998</v>
      </c>
      <c r="Q28" s="153">
        <v>9.737599999999999E-2</v>
      </c>
      <c r="R28" s="153">
        <v>0.125126878</v>
      </c>
      <c r="S28" s="153">
        <v>6.5120199999999997</v>
      </c>
      <c r="T28" s="153">
        <v>2.70895944E-2</v>
      </c>
      <c r="U28" s="153">
        <v>1.57724336E-2</v>
      </c>
      <c r="V28" s="153">
        <v>1.3952244950000001E-2</v>
      </c>
      <c r="W28" s="153">
        <v>1.202059665E-2</v>
      </c>
      <c r="X28" s="153">
        <v>2.3700808324999999E-2</v>
      </c>
      <c r="Y28" s="153">
        <v>2.59082112E-2</v>
      </c>
      <c r="Z28" s="153">
        <v>4.0167599999999997</v>
      </c>
      <c r="AA28" s="153">
        <v>1.652590105E-2</v>
      </c>
    </row>
    <row r="29" spans="1:27" x14ac:dyDescent="0.15">
      <c r="A29" s="3" t="s">
        <v>5</v>
      </c>
      <c r="B29" s="3">
        <v>30.4</v>
      </c>
      <c r="C29" s="3">
        <v>388286.8</v>
      </c>
      <c r="D29" s="4">
        <v>0.45644999999999997</v>
      </c>
      <c r="E29" s="4">
        <v>1.9475199999999999</v>
      </c>
      <c r="F29" s="3">
        <v>330165.5</v>
      </c>
      <c r="G29" s="4">
        <v>179.84129999999999</v>
      </c>
      <c r="H29" s="4">
        <v>0.134896825</v>
      </c>
      <c r="I29" s="4">
        <v>104.0706</v>
      </c>
      <c r="J29" s="142">
        <v>4.9862130099999999E-2</v>
      </c>
      <c r="K29" s="142">
        <v>4.8684186106666666E-2</v>
      </c>
      <c r="L29" s="3" t="s">
        <v>130</v>
      </c>
      <c r="M29" s="142">
        <v>2.6166756999999999E-2</v>
      </c>
      <c r="N29" s="142">
        <v>0.52643899999999999</v>
      </c>
      <c r="O29" s="142">
        <v>0.94333</v>
      </c>
      <c r="P29" s="142">
        <v>8.2160999999999998E-2</v>
      </c>
      <c r="Q29" s="142">
        <v>5.2767245300000001E-2</v>
      </c>
      <c r="R29" s="142">
        <v>6.4630755999999998E-2</v>
      </c>
      <c r="S29" s="142">
        <v>1.24763</v>
      </c>
      <c r="T29" s="142">
        <v>2.70895944E-2</v>
      </c>
      <c r="U29" s="142">
        <v>1.57724336E-2</v>
      </c>
      <c r="V29" s="142">
        <v>0.39559</v>
      </c>
      <c r="W29" s="142">
        <v>1.202059665E-2</v>
      </c>
      <c r="X29" s="142">
        <v>2.0014616650000001E-2</v>
      </c>
      <c r="Y29" s="142">
        <v>2.09967E-2</v>
      </c>
      <c r="Z29" s="142">
        <v>30.43</v>
      </c>
      <c r="AA29" s="142">
        <v>1.1750802100000001E-2</v>
      </c>
    </row>
    <row r="30" spans="1:27" x14ac:dyDescent="0.15">
      <c r="A30" s="3" t="s">
        <v>5</v>
      </c>
      <c r="B30" s="3">
        <v>30.4</v>
      </c>
      <c r="C30" s="3">
        <v>375506.2</v>
      </c>
      <c r="D30" s="4">
        <v>6.0859999999999997E-2</v>
      </c>
      <c r="E30" s="4">
        <v>6.6946000000000003</v>
      </c>
      <c r="F30" s="3">
        <v>315254.8</v>
      </c>
      <c r="G30" s="4">
        <v>182.57999999999998</v>
      </c>
      <c r="H30" s="4">
        <v>0.42602000000000001</v>
      </c>
      <c r="I30" s="4">
        <v>98.288899999999998</v>
      </c>
      <c r="J30" s="142">
        <v>7.6075000000000004E-2</v>
      </c>
      <c r="K30" s="142">
        <v>5.1717889741666669E-2</v>
      </c>
      <c r="L30" s="3" t="s">
        <v>130</v>
      </c>
      <c r="M30" s="142">
        <v>2.6166756999999999E-2</v>
      </c>
      <c r="N30" s="142">
        <v>0.35298799999999997</v>
      </c>
      <c r="O30" s="142">
        <v>0.54774</v>
      </c>
      <c r="P30" s="142">
        <v>0.11225140120000002</v>
      </c>
      <c r="Q30" s="142">
        <v>9.4333E-2</v>
      </c>
      <c r="R30" s="142">
        <v>6.4630755999999998E-2</v>
      </c>
      <c r="S30" s="142">
        <v>0.24343999999999999</v>
      </c>
      <c r="T30" s="142">
        <v>2.70895944E-2</v>
      </c>
      <c r="U30" s="142">
        <v>0.30430000000000001</v>
      </c>
      <c r="V30" s="142">
        <v>9.0378899000000002E-3</v>
      </c>
      <c r="W30" s="142">
        <v>1.202059665E-2</v>
      </c>
      <c r="X30" s="142">
        <v>2.4344000000000001E-2</v>
      </c>
      <c r="Y30" s="142">
        <v>6.1714224000000003E-3</v>
      </c>
      <c r="Z30" s="142">
        <v>14.606399999999999</v>
      </c>
      <c r="AA30" s="142">
        <v>1.1750802100000001E-2</v>
      </c>
    </row>
    <row r="31" spans="1:27" s="156" customFormat="1" x14ac:dyDescent="0.15">
      <c r="A31" s="157" t="s">
        <v>153</v>
      </c>
      <c r="B31" s="152">
        <v>30.4</v>
      </c>
      <c r="C31" s="152">
        <v>381896.5</v>
      </c>
      <c r="D31" s="153">
        <v>0.25865499999999997</v>
      </c>
      <c r="E31" s="153">
        <v>4.3210600000000001</v>
      </c>
      <c r="F31" s="153">
        <v>322710.15000000002</v>
      </c>
      <c r="G31" s="153">
        <v>181.21064999999999</v>
      </c>
      <c r="H31" s="153">
        <v>0.28045841250000003</v>
      </c>
      <c r="I31" s="153">
        <v>101.17975</v>
      </c>
      <c r="J31" s="153">
        <v>6.2968565050000008E-2</v>
      </c>
      <c r="K31" s="153">
        <v>5.0201037924166664E-2</v>
      </c>
      <c r="L31" s="153" t="s">
        <v>130</v>
      </c>
      <c r="M31" s="153">
        <v>2.6166756999999999E-2</v>
      </c>
      <c r="N31" s="153">
        <v>0.43971349999999998</v>
      </c>
      <c r="O31" s="153">
        <v>0.74553500000000006</v>
      </c>
      <c r="P31" s="153">
        <v>9.7206200600000015E-2</v>
      </c>
      <c r="Q31" s="153">
        <v>7.3550122649999994E-2</v>
      </c>
      <c r="R31" s="153">
        <v>6.4630755999999998E-2</v>
      </c>
      <c r="S31" s="153">
        <v>0.74553499999999995</v>
      </c>
      <c r="T31" s="153">
        <v>2.70895944E-2</v>
      </c>
      <c r="U31" s="153">
        <v>0.16003621679999999</v>
      </c>
      <c r="V31" s="153">
        <v>0.20231394495000002</v>
      </c>
      <c r="W31" s="153">
        <v>1.202059665E-2</v>
      </c>
      <c r="X31" s="153">
        <v>2.2179308325000001E-2</v>
      </c>
      <c r="Y31" s="153">
        <v>1.3584061200000001E-2</v>
      </c>
      <c r="Z31" s="153">
        <v>22.5182</v>
      </c>
      <c r="AA31" s="153">
        <v>1.1750802100000001E-2</v>
      </c>
    </row>
    <row r="32" spans="1:27" x14ac:dyDescent="0.15">
      <c r="A32" s="133" t="s">
        <v>131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1"/>
  <sheetViews>
    <sheetView workbookViewId="0">
      <selection activeCell="F35" sqref="F35"/>
    </sheetView>
  </sheetViews>
  <sheetFormatPr baseColWidth="10" defaultColWidth="10.83203125" defaultRowHeight="14" x14ac:dyDescent="0.15"/>
  <cols>
    <col min="1" max="1" width="31.1640625" style="99" customWidth="1"/>
    <col min="2" max="16384" width="10.83203125" style="99"/>
  </cols>
  <sheetData>
    <row r="1" spans="1:17" x14ac:dyDescent="0.15">
      <c r="A1" s="99" t="s">
        <v>161</v>
      </c>
    </row>
    <row r="2" spans="1:17" x14ac:dyDescent="0.15">
      <c r="A2" s="127"/>
    </row>
    <row r="3" spans="1:17" x14ac:dyDescent="0.15">
      <c r="A3" s="3"/>
      <c r="B3" s="134" t="s">
        <v>139</v>
      </c>
      <c r="C3" s="135" t="s">
        <v>13</v>
      </c>
      <c r="D3" s="135" t="s">
        <v>14</v>
      </c>
      <c r="E3" s="135" t="s">
        <v>15</v>
      </c>
      <c r="F3" s="135" t="s">
        <v>17</v>
      </c>
      <c r="G3" s="135" t="s">
        <v>18</v>
      </c>
      <c r="H3" s="135" t="s">
        <v>20</v>
      </c>
      <c r="I3" s="135" t="s">
        <v>21</v>
      </c>
      <c r="J3" s="135" t="s">
        <v>22</v>
      </c>
      <c r="K3" s="135" t="s">
        <v>27</v>
      </c>
      <c r="L3" s="135" t="s">
        <v>28</v>
      </c>
      <c r="M3" s="135" t="s">
        <v>30</v>
      </c>
      <c r="N3" s="135" t="s">
        <v>31</v>
      </c>
      <c r="O3" s="135" t="s">
        <v>32</v>
      </c>
      <c r="P3" s="135" t="s">
        <v>33</v>
      </c>
      <c r="Q3" s="136" t="s">
        <v>36</v>
      </c>
    </row>
    <row r="4" spans="1:17" ht="16" x14ac:dyDescent="0.15">
      <c r="A4" s="198" t="s">
        <v>158</v>
      </c>
      <c r="B4" s="137" t="s">
        <v>135</v>
      </c>
      <c r="C4" s="129">
        <v>1.8415137955294137E-3</v>
      </c>
      <c r="D4" s="129">
        <v>2.9961707828572476E-3</v>
      </c>
      <c r="E4" s="129">
        <v>1.5078934535615849E-3</v>
      </c>
      <c r="F4" s="129">
        <v>6.1009106003048E-3</v>
      </c>
      <c r="G4" s="129">
        <v>0.42587610545189625</v>
      </c>
      <c r="H4" s="129">
        <v>3.122124153496211E-2</v>
      </c>
      <c r="I4" s="129">
        <v>1.3413130374285334E-3</v>
      </c>
      <c r="J4" s="129">
        <v>6.5201870707074579E-4</v>
      </c>
      <c r="K4" s="129">
        <v>6.1589494973186068E-3</v>
      </c>
      <c r="L4" s="129">
        <v>4.9653629365883946E-3</v>
      </c>
      <c r="M4" s="129">
        <v>3.2229015330942454E-2</v>
      </c>
      <c r="N4" s="129">
        <v>8.0765538937078302E-3</v>
      </c>
      <c r="O4" s="129">
        <v>1.3623365382706259E-4</v>
      </c>
      <c r="P4" s="129">
        <v>5.5712129263698601E-6</v>
      </c>
      <c r="Q4" s="130">
        <v>2.4847310401521418E-2</v>
      </c>
    </row>
    <row r="5" spans="1:17" ht="16" x14ac:dyDescent="0.15">
      <c r="A5" s="199"/>
      <c r="B5" s="138" t="s">
        <v>136</v>
      </c>
      <c r="C5" s="131">
        <v>0.55790132900867262</v>
      </c>
      <c r="D5" s="131">
        <v>0.60198215135257716</v>
      </c>
      <c r="E5" s="131">
        <v>9.1785302280266356E-4</v>
      </c>
      <c r="F5" s="131">
        <v>0.39348667600663806</v>
      </c>
      <c r="G5" s="131">
        <v>0.48634854533239558</v>
      </c>
      <c r="H5" s="131">
        <v>0.37660157790559351</v>
      </c>
      <c r="I5" s="131">
        <v>0.20377401442417484</v>
      </c>
      <c r="J5" s="131">
        <v>0.29539091322716321</v>
      </c>
      <c r="K5" s="131">
        <v>3.8587393304860668E-3</v>
      </c>
      <c r="L5" s="131">
        <v>0.30629279173005386</v>
      </c>
      <c r="M5" s="131">
        <v>0.3048799324256431</v>
      </c>
      <c r="N5" s="131">
        <v>9.3722115031931522E-3</v>
      </c>
      <c r="O5" s="131">
        <v>2.3173830948216973E-4</v>
      </c>
      <c r="P5" s="131">
        <v>3.0511884692469805E-6</v>
      </c>
      <c r="Q5" s="132">
        <v>6.4690253761497431E-3</v>
      </c>
    </row>
    <row r="6" spans="1:17" ht="16" x14ac:dyDescent="0.15">
      <c r="A6" s="199"/>
      <c r="B6" s="138" t="s">
        <v>137</v>
      </c>
      <c r="C6" s="131">
        <v>2.8427464647202733E-5</v>
      </c>
      <c r="D6" s="131">
        <v>4.6379174705275194E-5</v>
      </c>
      <c r="E6" s="131">
        <v>0.97241749999999993</v>
      </c>
      <c r="F6" s="131">
        <v>1.526968225421573E-3</v>
      </c>
      <c r="G6" s="131">
        <v>0.13204129711824625</v>
      </c>
      <c r="H6" s="131">
        <v>8.8710941505514322E-4</v>
      </c>
      <c r="I6" s="131" t="s">
        <v>130</v>
      </c>
      <c r="J6" s="131">
        <v>8.8139886228391729E-5</v>
      </c>
      <c r="K6" s="131">
        <v>1.3116335642594245E-3</v>
      </c>
      <c r="L6" s="131">
        <v>1.705642447858868E-2</v>
      </c>
      <c r="M6" s="131">
        <v>3.0152714418260644E-3</v>
      </c>
      <c r="N6" s="131">
        <v>7.3982384409105228E-4</v>
      </c>
      <c r="O6" s="131">
        <v>1.797869517954178E-5</v>
      </c>
      <c r="P6" s="131">
        <v>6.0147200402390207E-7</v>
      </c>
      <c r="Q6" s="132">
        <v>2.323760127337027E-4</v>
      </c>
    </row>
    <row r="7" spans="1:17" ht="18" x14ac:dyDescent="0.15">
      <c r="A7" s="200"/>
      <c r="B7" s="139" t="s">
        <v>138</v>
      </c>
      <c r="C7" s="140">
        <v>0.55977127026884921</v>
      </c>
      <c r="D7" s="140">
        <v>0.60502470131013975</v>
      </c>
      <c r="E7" s="140">
        <v>0.97484324647636422</v>
      </c>
      <c r="F7" s="140">
        <v>0.40111455483236447</v>
      </c>
      <c r="G7" s="140">
        <v>1.044265947902538</v>
      </c>
      <c r="H7" s="140">
        <v>0.40870992885561075</v>
      </c>
      <c r="I7" s="140">
        <v>0.20517352692972052</v>
      </c>
      <c r="J7" s="140">
        <v>0.29613107182046239</v>
      </c>
      <c r="K7" s="140">
        <v>1.1329322392064099E-2</v>
      </c>
      <c r="L7" s="140">
        <v>0.32831457914523093</v>
      </c>
      <c r="M7" s="140">
        <v>0.34012421919841163</v>
      </c>
      <c r="N7" s="140">
        <v>1.8188589240992033E-2</v>
      </c>
      <c r="O7" s="140">
        <v>3.8595065848877412E-4</v>
      </c>
      <c r="P7" s="140">
        <v>9.2238733996407436E-6</v>
      </c>
      <c r="Q7" s="141">
        <v>3.1548711790404867E-2</v>
      </c>
    </row>
    <row r="8" spans="1:17" ht="18" x14ac:dyDescent="0.15">
      <c r="A8" s="165"/>
      <c r="B8" s="166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</row>
    <row r="9" spans="1:17" x14ac:dyDescent="0.15">
      <c r="B9" s="134" t="s">
        <v>139</v>
      </c>
      <c r="C9" s="170" t="s">
        <v>13</v>
      </c>
      <c r="D9" s="171" t="s">
        <v>14</v>
      </c>
      <c r="E9" s="171" t="s">
        <v>15</v>
      </c>
      <c r="F9" s="171" t="s">
        <v>17</v>
      </c>
      <c r="G9" s="171" t="s">
        <v>18</v>
      </c>
      <c r="H9" s="171" t="s">
        <v>20</v>
      </c>
      <c r="I9" s="171" t="s">
        <v>21</v>
      </c>
      <c r="J9" s="171" t="s">
        <v>22</v>
      </c>
      <c r="K9" s="171" t="s">
        <v>27</v>
      </c>
      <c r="L9" s="171" t="s">
        <v>28</v>
      </c>
      <c r="M9" s="171" t="s">
        <v>30</v>
      </c>
      <c r="N9" s="171" t="s">
        <v>31</v>
      </c>
      <c r="O9" s="171" t="s">
        <v>32</v>
      </c>
      <c r="P9" s="171" t="s">
        <v>33</v>
      </c>
      <c r="Q9" s="172" t="s">
        <v>36</v>
      </c>
    </row>
    <row r="10" spans="1:17" ht="16" x14ac:dyDescent="0.2">
      <c r="A10" s="198" t="s">
        <v>159</v>
      </c>
      <c r="B10" s="137" t="s">
        <v>135</v>
      </c>
      <c r="C10" s="173">
        <v>5.6071136929460587E-5</v>
      </c>
      <c r="D10" s="174">
        <v>2.296975925925926E-4</v>
      </c>
      <c r="E10" s="174">
        <v>2.671285714285714E-5</v>
      </c>
      <c r="F10" s="174">
        <v>2.5798712101908461E-4</v>
      </c>
      <c r="G10" s="174">
        <v>0.16883786049009214</v>
      </c>
      <c r="H10" s="174">
        <v>3.1769641497289536E-3</v>
      </c>
      <c r="I10" s="174">
        <v>3.0798164095152613E-5</v>
      </c>
      <c r="J10" s="174">
        <v>5.4176206889920375E-6</v>
      </c>
      <c r="K10" s="174">
        <v>9.8670837717492721E-5</v>
      </c>
      <c r="L10" s="174">
        <v>5.4799475223770171E-4</v>
      </c>
      <c r="M10" s="174">
        <v>8.7587501790614801E-3</v>
      </c>
      <c r="N10" s="174">
        <v>6.2626331811115878E-4</v>
      </c>
      <c r="O10" s="174">
        <v>5.5386945638628266E-6</v>
      </c>
      <c r="P10" s="174">
        <v>3.3910173576785321E-7</v>
      </c>
      <c r="Q10" s="175">
        <v>3.1823937981061098E-5</v>
      </c>
    </row>
    <row r="11" spans="1:17" ht="16" x14ac:dyDescent="0.2">
      <c r="A11" s="199"/>
      <c r="B11" s="138" t="s">
        <v>136</v>
      </c>
      <c r="C11" s="176">
        <v>0.15564347571393705</v>
      </c>
      <c r="D11" s="177">
        <v>0.17657415686274514</v>
      </c>
      <c r="E11" s="177">
        <v>4.2478487394957986E-5</v>
      </c>
      <c r="F11" s="177">
        <v>5.6051467870736137E-2</v>
      </c>
      <c r="G11" s="177">
        <v>0.19856623763212403</v>
      </c>
      <c r="H11" s="177">
        <v>1.6982626304745972E-2</v>
      </c>
      <c r="I11" s="177">
        <v>6.6274003219514857E-3</v>
      </c>
      <c r="J11" s="177">
        <v>0.18620566355697643</v>
      </c>
      <c r="K11" s="177">
        <v>6.6747919632421536E-4</v>
      </c>
      <c r="L11" s="177">
        <v>3.3744726373408654E-2</v>
      </c>
      <c r="M11" s="177">
        <v>4.1220178311241945E-2</v>
      </c>
      <c r="N11" s="177">
        <v>9.8707719875961732E-4</v>
      </c>
      <c r="O11" s="177">
        <v>2.3280066376568214E-5</v>
      </c>
      <c r="P11" s="177">
        <v>4.2501904548418479E-7</v>
      </c>
      <c r="Q11" s="178">
        <v>4.5632168981845457E-5</v>
      </c>
    </row>
    <row r="12" spans="1:17" ht="16" x14ac:dyDescent="0.2">
      <c r="A12" s="199"/>
      <c r="B12" s="138" t="s">
        <v>137</v>
      </c>
      <c r="C12" s="179">
        <v>4.065939102564102E-7</v>
      </c>
      <c r="D12" s="180">
        <v>7.9248664688427294E-7</v>
      </c>
      <c r="E12" s="180">
        <v>0.93661749999999977</v>
      </c>
      <c r="F12" s="180">
        <v>4.1524682709146076E-5</v>
      </c>
      <c r="G12" s="180">
        <v>1.1553635781225468E-2</v>
      </c>
      <c r="H12" s="180">
        <v>9.8835050365742743E-5</v>
      </c>
      <c r="I12" s="169" t="s">
        <v>130</v>
      </c>
      <c r="J12" s="180">
        <v>2.9056261255224249E-6</v>
      </c>
      <c r="K12" s="180">
        <v>9.9236180225897476E-5</v>
      </c>
      <c r="L12" s="180">
        <v>7.2253616417626294E-4</v>
      </c>
      <c r="M12" s="180">
        <v>3.3366821710946481E-4</v>
      </c>
      <c r="N12" s="180">
        <v>8.8246142627025921E-5</v>
      </c>
      <c r="O12" s="180">
        <v>1.9840154667952064E-6</v>
      </c>
      <c r="P12" s="180">
        <v>4.6148784070051837E-8</v>
      </c>
      <c r="Q12" s="181">
        <v>4.2802469935843509E-6</v>
      </c>
    </row>
    <row r="13" spans="1:17" ht="18" x14ac:dyDescent="0.2">
      <c r="A13" s="200"/>
      <c r="B13" s="139" t="s">
        <v>138</v>
      </c>
      <c r="C13" s="185">
        <v>0.15564390204588727</v>
      </c>
      <c r="D13" s="185">
        <v>0.17657716754330069</v>
      </c>
      <c r="E13" s="185">
        <v>0.93684111334405396</v>
      </c>
      <c r="F13" s="185">
        <v>5.63612441953509E-2</v>
      </c>
      <c r="G13" s="185">
        <v>0.21011987341334951</v>
      </c>
      <c r="H13" s="185">
        <v>1.723760460681243E-2</v>
      </c>
      <c r="I13" s="185">
        <v>6.6908083068532706E-3</v>
      </c>
      <c r="J13" s="185">
        <v>0.18625888186528439</v>
      </c>
      <c r="K13" s="185">
        <v>8.7062503868375919E-4</v>
      </c>
      <c r="L13" s="185">
        <v>3.4525032688793325E-2</v>
      </c>
      <c r="M13" s="185">
        <v>4.155384652835141E-2</v>
      </c>
      <c r="N13" s="185">
        <v>1.1169412673352084E-3</v>
      </c>
      <c r="O13" s="185">
        <v>2.526408184336342E-5</v>
      </c>
      <c r="P13" s="185">
        <v>4.7116782955423665E-7</v>
      </c>
      <c r="Q13" s="186">
        <v>1.1839419424932597E-4</v>
      </c>
    </row>
    <row r="14" spans="1:17" ht="18" x14ac:dyDescent="0.15">
      <c r="A14" s="165"/>
      <c r="B14" s="166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</row>
    <row r="15" spans="1:17" x14ac:dyDescent="0.15">
      <c r="B15" s="134" t="s">
        <v>139</v>
      </c>
      <c r="C15" s="182" t="s">
        <v>13</v>
      </c>
      <c r="D15" s="183" t="s">
        <v>14</v>
      </c>
      <c r="E15" s="183" t="s">
        <v>15</v>
      </c>
      <c r="F15" s="183" t="s">
        <v>17</v>
      </c>
      <c r="G15" s="183" t="s">
        <v>18</v>
      </c>
      <c r="H15" s="183" t="s">
        <v>20</v>
      </c>
      <c r="I15" s="183" t="s">
        <v>21</v>
      </c>
      <c r="J15" s="183" t="s">
        <v>22</v>
      </c>
      <c r="K15" s="183" t="s">
        <v>27</v>
      </c>
      <c r="L15" s="183" t="s">
        <v>28</v>
      </c>
      <c r="M15" s="183" t="s">
        <v>30</v>
      </c>
      <c r="N15" s="183" t="s">
        <v>31</v>
      </c>
      <c r="O15" s="183" t="s">
        <v>32</v>
      </c>
      <c r="P15" s="183" t="s">
        <v>33</v>
      </c>
      <c r="Q15" s="184" t="s">
        <v>36</v>
      </c>
    </row>
    <row r="16" spans="1:17" ht="16" x14ac:dyDescent="0.2">
      <c r="A16" s="198" t="s">
        <v>160</v>
      </c>
      <c r="B16" s="137" t="s">
        <v>135</v>
      </c>
      <c r="C16" s="173">
        <v>3.5345524915475573E-3</v>
      </c>
      <c r="D16" s="174">
        <v>6.416857196151861E-3</v>
      </c>
      <c r="E16" s="174">
        <v>9.7738721009964693E-3</v>
      </c>
      <c r="F16" s="174">
        <v>1.7431488667920714E-2</v>
      </c>
      <c r="G16" s="174">
        <v>0.40948356985170897</v>
      </c>
      <c r="H16" s="174">
        <v>0.14047489357038284</v>
      </c>
      <c r="I16" s="174">
        <v>9.6405096295811548E-3</v>
      </c>
      <c r="J16" s="174">
        <v>4.7555021842680123E-3</v>
      </c>
      <c r="K16" s="174">
        <v>1.7841095249933769E-2</v>
      </c>
      <c r="L16" s="174">
        <v>3.0155863488859173E-2</v>
      </c>
      <c r="M16" s="174">
        <v>7.7849837590141024E-2</v>
      </c>
      <c r="N16" s="174">
        <v>4.50012411263793E-2</v>
      </c>
      <c r="O16" s="174">
        <v>3.5640978633651177E-4</v>
      </c>
      <c r="P16" s="174">
        <v>7.5486209110492467E-6</v>
      </c>
      <c r="Q16" s="175">
        <v>3.8161188296304598E-2</v>
      </c>
    </row>
    <row r="17" spans="1:17" ht="16" x14ac:dyDescent="0.2">
      <c r="A17" s="199"/>
      <c r="B17" s="138" t="s">
        <v>136</v>
      </c>
      <c r="C17" s="176">
        <v>0.66345438256453704</v>
      </c>
      <c r="D17" s="177">
        <v>0.79433166167485314</v>
      </c>
      <c r="E17" s="177">
        <v>3.4545413359920239E-3</v>
      </c>
      <c r="F17" s="177">
        <v>0.9494733196704026</v>
      </c>
      <c r="G17" s="177">
        <v>0.70140347162326</v>
      </c>
      <c r="H17" s="177">
        <v>0.90783296585286</v>
      </c>
      <c r="I17" s="177">
        <v>0.80706589899593884</v>
      </c>
      <c r="J17" s="177">
        <v>0.8067386998295909</v>
      </c>
      <c r="K17" s="177">
        <v>8.6923831890719679E-3</v>
      </c>
      <c r="L17" s="177">
        <v>1.1350974809293288</v>
      </c>
      <c r="M17" s="177">
        <v>0.95914510778594231</v>
      </c>
      <c r="N17" s="177">
        <v>4.8909631417382901E-2</v>
      </c>
      <c r="O17" s="177">
        <v>1.619212295575017E-3</v>
      </c>
      <c r="P17" s="177">
        <v>4.7578407347704673E-6</v>
      </c>
      <c r="Q17" s="178">
        <v>2.10327240635871E-2</v>
      </c>
    </row>
    <row r="18" spans="1:17" ht="16" x14ac:dyDescent="0.2">
      <c r="A18" s="199"/>
      <c r="B18" s="138" t="s">
        <v>137</v>
      </c>
      <c r="C18" s="179">
        <v>1.2003037383177569E-5</v>
      </c>
      <c r="D18" s="180">
        <v>3.7405059265112605E-5</v>
      </c>
      <c r="E18" s="180">
        <v>1.0015049999999999</v>
      </c>
      <c r="F18" s="180">
        <v>4.5379533099197645E-4</v>
      </c>
      <c r="G18" s="180">
        <v>0.24131285470409869</v>
      </c>
      <c r="H18" s="180">
        <v>1.5275054506783587E-3</v>
      </c>
      <c r="I18" s="169" t="s">
        <v>130</v>
      </c>
      <c r="J18" s="180">
        <v>1.9314034745709108E-4</v>
      </c>
      <c r="K18" s="180">
        <v>2.07211859155873E-4</v>
      </c>
      <c r="L18" s="180">
        <v>1.0493844693870691E-2</v>
      </c>
      <c r="M18" s="180">
        <v>5.7039125204535572E-3</v>
      </c>
      <c r="N18" s="180">
        <v>1.2893656549347384E-3</v>
      </c>
      <c r="O18" s="180">
        <v>1.1403194690305819E-5</v>
      </c>
      <c r="P18" s="180">
        <v>6.9815063246322729E-7</v>
      </c>
      <c r="Q18" s="181">
        <v>5.2220442610329107E-4</v>
      </c>
    </row>
    <row r="19" spans="1:17" ht="18" x14ac:dyDescent="0.2">
      <c r="A19" s="200"/>
      <c r="B19" s="139" t="s">
        <v>138</v>
      </c>
      <c r="C19" s="185">
        <v>0.66700093809346772</v>
      </c>
      <c r="D19" s="185">
        <v>0.80078592393027004</v>
      </c>
      <c r="E19" s="185">
        <v>1.0147334134369883</v>
      </c>
      <c r="F19" s="185">
        <v>0.96735860366931536</v>
      </c>
      <c r="G19" s="185">
        <v>1.3521998961790676</v>
      </c>
      <c r="H19" s="185">
        <v>1.0498353648739212</v>
      </c>
      <c r="I19" s="185">
        <v>0.81670640862552002</v>
      </c>
      <c r="J19" s="185">
        <v>0.81168734236131601</v>
      </c>
      <c r="K19" s="185">
        <v>2.6740690298161611E-2</v>
      </c>
      <c r="L19" s="185">
        <v>1.1757471891120588</v>
      </c>
      <c r="M19" s="185">
        <v>1.042698857896537</v>
      </c>
      <c r="N19" s="185">
        <v>9.520023819869694E-2</v>
      </c>
      <c r="O19" s="185">
        <v>1.9870252766018342E-3</v>
      </c>
      <c r="P19" s="185">
        <v>1.3004612278282941E-5</v>
      </c>
      <c r="Q19" s="185">
        <v>5.9716116785994991E-2</v>
      </c>
    </row>
    <row r="21" spans="1:17" x14ac:dyDescent="0.15">
      <c r="A21" s="128" t="s">
        <v>154</v>
      </c>
    </row>
  </sheetData>
  <mergeCells count="3">
    <mergeCell ref="A4:A7"/>
    <mergeCell ref="A10:A13"/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Mansur</dc:creator>
  <cp:lastModifiedBy>Microsoft Office User</cp:lastModifiedBy>
  <dcterms:created xsi:type="dcterms:W3CDTF">2020-07-07T18:43:26Z</dcterms:created>
  <dcterms:modified xsi:type="dcterms:W3CDTF">2021-06-07T15:12:06Z</dcterms:modified>
</cp:coreProperties>
</file>