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geol024\Documents\PROJECTS\BUSHVELD\Largatzis &amp; Prevec 2015\"/>
    </mc:Choice>
  </mc:AlternateContent>
  <xr:revisionPtr revIDLastSave="0" documentId="13_ncr:1_{CCD34134-B4A3-4DB4-B384-B7F593D3A24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Sheet1!$E$1:$AG$51</definedName>
    <definedName name="_xlnm.Print_Titles" localSheetId="0">Sheet1!$A:$D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5" i="1" l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H48" i="1"/>
  <c r="H47" i="1"/>
  <c r="H49" i="1" s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G48" i="1"/>
  <c r="F48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G47" i="1"/>
  <c r="F47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8" i="1"/>
  <c r="E47" i="1"/>
  <c r="E46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E23" i="1"/>
  <c r="E24" i="1" s="1"/>
  <c r="E22" i="1"/>
  <c r="G24" i="1" l="1"/>
  <c r="K24" i="1"/>
  <c r="S24" i="1"/>
  <c r="AA24" i="1"/>
  <c r="M49" i="1"/>
  <c r="U49" i="1"/>
  <c r="H24" i="1"/>
  <c r="L24" i="1"/>
  <c r="P24" i="1"/>
  <c r="T24" i="1"/>
  <c r="X24" i="1"/>
  <c r="AB24" i="1"/>
  <c r="AF24" i="1"/>
  <c r="E49" i="1"/>
  <c r="F49" i="1"/>
  <c r="J49" i="1"/>
  <c r="N49" i="1"/>
  <c r="R49" i="1"/>
  <c r="V49" i="1"/>
  <c r="Z49" i="1"/>
  <c r="O24" i="1"/>
  <c r="W24" i="1"/>
  <c r="AE24" i="1"/>
  <c r="I49" i="1"/>
  <c r="Q49" i="1"/>
  <c r="Y49" i="1"/>
  <c r="I24" i="1"/>
  <c r="M24" i="1"/>
  <c r="Q24" i="1"/>
  <c r="U24" i="1"/>
  <c r="Y24" i="1"/>
  <c r="AC24" i="1"/>
  <c r="AG24" i="1"/>
  <c r="G49" i="1"/>
  <c r="K49" i="1"/>
  <c r="O49" i="1"/>
  <c r="S49" i="1"/>
  <c r="W49" i="1"/>
  <c r="AA49" i="1"/>
  <c r="F24" i="1"/>
  <c r="J24" i="1"/>
  <c r="N24" i="1"/>
  <c r="R24" i="1"/>
  <c r="V24" i="1"/>
  <c r="Z24" i="1"/>
  <c r="AD24" i="1"/>
  <c r="L49" i="1"/>
  <c r="P49" i="1"/>
  <c r="T49" i="1"/>
  <c r="X49" i="1"/>
  <c r="AB49" i="1"/>
  <c r="AC49" i="1"/>
</calcChain>
</file>

<file path=xl/sharedStrings.xml><?xml version="1.0" encoding="utf-8"?>
<sst xmlns="http://schemas.openxmlformats.org/spreadsheetml/2006/main" count="214" uniqueCount="110">
  <si>
    <t>Sample ID</t>
  </si>
  <si>
    <t>MR-01</t>
  </si>
  <si>
    <t>MR-02</t>
  </si>
  <si>
    <t>MR-03</t>
  </si>
  <si>
    <t>MR-04</t>
  </si>
  <si>
    <t>MR-05</t>
  </si>
  <si>
    <t>MR-06</t>
  </si>
  <si>
    <t>MR-07</t>
  </si>
  <si>
    <t>MR-08</t>
  </si>
  <si>
    <t>MR-09a</t>
  </si>
  <si>
    <t>MR-09b</t>
  </si>
  <si>
    <t>MR-10</t>
  </si>
  <si>
    <t>MR-11</t>
  </si>
  <si>
    <t>MR-12</t>
  </si>
  <si>
    <t>MR-13</t>
  </si>
  <si>
    <t>MR-14</t>
  </si>
  <si>
    <t>MR-15</t>
  </si>
  <si>
    <t>MR-16</t>
  </si>
  <si>
    <t>MR-17</t>
  </si>
  <si>
    <t>MR-18</t>
  </si>
  <si>
    <t>MR-19</t>
  </si>
  <si>
    <t>MR-20</t>
  </si>
  <si>
    <t>MR-21</t>
  </si>
  <si>
    <t>MR-22</t>
  </si>
  <si>
    <t>MR-23</t>
  </si>
  <si>
    <t>MR-24</t>
  </si>
  <si>
    <t>MR-25</t>
  </si>
  <si>
    <t>MR-26</t>
  </si>
  <si>
    <t>MR-27</t>
  </si>
  <si>
    <t>MR-28</t>
  </si>
  <si>
    <t>ELF-393-4A</t>
  </si>
  <si>
    <t>ELF-393-4B</t>
  </si>
  <si>
    <t>ELF-393-4C</t>
  </si>
  <si>
    <t>ELF-393-14</t>
  </si>
  <si>
    <t>ELF-393-10</t>
  </si>
  <si>
    <t>ELF-393-11</t>
  </si>
  <si>
    <t>ELF-393-12</t>
  </si>
  <si>
    <t>ELF-393-13</t>
  </si>
  <si>
    <t>ELF-393-15</t>
  </si>
  <si>
    <t>ELF-393-16</t>
  </si>
  <si>
    <t>ELF-393-17</t>
  </si>
  <si>
    <t>ELF-393-18</t>
  </si>
  <si>
    <t>ELF-393-19</t>
  </si>
  <si>
    <t>ELF-393-20</t>
  </si>
  <si>
    <t>ELF-393-21</t>
  </si>
  <si>
    <t>ELF-393-22</t>
  </si>
  <si>
    <t>ELF-393-23</t>
  </si>
  <si>
    <t>Lithology</t>
  </si>
  <si>
    <t>Detection limit</t>
  </si>
  <si>
    <t>Norite HW</t>
  </si>
  <si>
    <t>Melanorite HW</t>
  </si>
  <si>
    <t>Pyroxenite</t>
  </si>
  <si>
    <t>depth*</t>
  </si>
  <si>
    <t>m</t>
  </si>
  <si>
    <t>Trace elements:</t>
  </si>
  <si>
    <t>Co</t>
  </si>
  <si>
    <t>ppm</t>
  </si>
  <si>
    <t>&gt;187</t>
  </si>
  <si>
    <t>Cr</t>
  </si>
  <si>
    <t>&gt;4500</t>
  </si>
  <si>
    <t>Cu</t>
  </si>
  <si>
    <t>Ni</t>
  </si>
  <si>
    <t>&gt;4100</t>
  </si>
  <si>
    <t>V</t>
  </si>
  <si>
    <t>&lt;0.8</t>
  </si>
  <si>
    <t>&lt;0.9</t>
  </si>
  <si>
    <t>&lt;0.10</t>
  </si>
  <si>
    <t>&lt;0.11</t>
  </si>
  <si>
    <t>&lt;0.12</t>
  </si>
  <si>
    <t>&lt;0.13</t>
  </si>
  <si>
    <t>&lt;0.14</t>
  </si>
  <si>
    <t>&lt;0.15</t>
  </si>
  <si>
    <t>&lt;0.16</t>
  </si>
  <si>
    <t>&lt;0.17</t>
  </si>
  <si>
    <t>&lt;0.18</t>
  </si>
  <si>
    <t>&lt;0.19</t>
  </si>
  <si>
    <t>&lt;0.20</t>
  </si>
  <si>
    <t>&lt;0.21</t>
  </si>
  <si>
    <t>PGE + Au:</t>
  </si>
  <si>
    <t>Au</t>
  </si>
  <si>
    <t>ppb</t>
  </si>
  <si>
    <t>Ir</t>
  </si>
  <si>
    <t>Os</t>
  </si>
  <si>
    <t>Pd</t>
  </si>
  <si>
    <t>Pt</t>
  </si>
  <si>
    <t>Rh</t>
  </si>
  <si>
    <t>Ru</t>
  </si>
  <si>
    <t>ΣPGE</t>
  </si>
  <si>
    <t>IPGE</t>
  </si>
  <si>
    <t>PPGE</t>
  </si>
  <si>
    <t>IPGE/PPGE</t>
  </si>
  <si>
    <t>bdl</t>
  </si>
  <si>
    <t>ELF-395</t>
  </si>
  <si>
    <t>ELF-393</t>
  </si>
  <si>
    <t>ELF-393-05</t>
  </si>
  <si>
    <t>ELF-393-06</t>
  </si>
  <si>
    <t>ELF-393-07</t>
  </si>
  <si>
    <t>ELF-393-08</t>
  </si>
  <si>
    <t>ELF-393-09</t>
  </si>
  <si>
    <t>ELF-393-03</t>
  </si>
  <si>
    <t>ELF-393-02</t>
  </si>
  <si>
    <t>ELF-393-01</t>
  </si>
  <si>
    <t>Anorthosite</t>
  </si>
  <si>
    <t>Leuconorite</t>
  </si>
  <si>
    <t>Norite</t>
  </si>
  <si>
    <t>Pegmatoidal Pyroxenite</t>
  </si>
  <si>
    <t>Chromitite</t>
  </si>
  <si>
    <t>*samples each represent ~2 cm thickness (height) with full core diameter, with designated depth representing the top of the sample.</t>
  </si>
  <si>
    <t>Pt/Pd</t>
  </si>
  <si>
    <r>
      <t xml:space="preserve">Values in red preceded by a &gt; symbol indicate values exceeding </t>
    </r>
    <r>
      <rPr>
        <u/>
        <sz val="10"/>
        <color rgb="FFFF0000"/>
        <rFont val="Times New Roman"/>
        <family val="1"/>
      </rPr>
      <t>maximum</t>
    </r>
    <r>
      <rPr>
        <sz val="10"/>
        <color rgb="FFFF0000"/>
        <rFont val="Times New Roman"/>
        <family val="1"/>
      </rPr>
      <t xml:space="preserve"> detection limits of anlaytical method (as distinct from minimum detection limits, shown in column C).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</si>
</sst>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2"/>
    </font>
    <font>
      <b/>
      <i/>
      <sz val="10"/>
      <name val="Times New Roman"/>
      <family val="1"/>
    </font>
    <font>
      <i/>
      <sz val="10"/>
      <color rgb="FF000000"/>
      <name val="Times New Roman"/>
      <family val="1"/>
    </font>
    <font>
      <sz val="10"/>
      <color rgb="FFFF0000"/>
      <name val="Times New Roman"/>
      <family val="1"/>
    </font>
    <font>
      <i/>
      <sz val="10"/>
      <name val="Times New Roman"/>
      <family val="1"/>
    </font>
    <font>
      <b/>
      <sz val="10"/>
      <color rgb="FFFF0000"/>
      <name val="Times New Roman"/>
      <family val="1"/>
    </font>
    <font>
      <u/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textRotation="90" wrapText="1"/>
    </xf>
    <xf numFmtId="0" fontId="5" fillId="0" borderId="0" xfId="0" applyFont="1" applyFill="1" applyBorder="1" applyAlignment="1">
      <alignment horizontal="center" textRotation="90" wrapText="1"/>
    </xf>
    <xf numFmtId="0" fontId="6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2" fontId="7" fillId="0" borderId="0" xfId="0" applyNumberFormat="1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top"/>
    </xf>
    <xf numFmtId="2" fontId="9" fillId="0" borderId="0" xfId="0" applyNumberFormat="1" applyFont="1" applyFill="1" applyBorder="1" applyAlignment="1">
      <alignment horizontal="center" vertical="top" shrinkToFit="1"/>
    </xf>
    <xf numFmtId="2" fontId="7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horizontal="right" vertical="top" shrinkToFit="1"/>
    </xf>
    <xf numFmtId="0" fontId="10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1" fontId="9" fillId="0" borderId="0" xfId="0" applyNumberFormat="1" applyFont="1" applyFill="1" applyBorder="1" applyAlignment="1">
      <alignment horizontal="center" vertical="top" shrinkToFit="1"/>
    </xf>
    <xf numFmtId="1" fontId="7" fillId="0" borderId="0" xfId="0" applyNumberFormat="1" applyFont="1" applyFill="1" applyBorder="1" applyAlignment="1">
      <alignment vertical="top" shrinkToFit="1"/>
    </xf>
    <xf numFmtId="1" fontId="2" fillId="0" borderId="0" xfId="0" applyNumberFormat="1" applyFont="1" applyFill="1" applyBorder="1" applyAlignment="1">
      <alignment horizontal="right" vertical="top" shrinkToFit="1"/>
    </xf>
    <xf numFmtId="0" fontId="4" fillId="0" borderId="0" xfId="0" applyFont="1" applyFill="1" applyBorder="1" applyAlignment="1">
      <alignment horizontal="right" vertical="top"/>
    </xf>
    <xf numFmtId="164" fontId="9" fillId="0" borderId="0" xfId="0" applyNumberFormat="1" applyFont="1" applyFill="1" applyBorder="1" applyAlignment="1">
      <alignment horizontal="center" vertical="top" shrinkToFit="1"/>
    </xf>
    <xf numFmtId="164" fontId="2" fillId="0" borderId="0" xfId="0" applyNumberFormat="1" applyFont="1" applyFill="1" applyBorder="1" applyAlignment="1">
      <alignment horizontal="right" vertical="top" shrinkToFit="1"/>
    </xf>
    <xf numFmtId="164" fontId="7" fillId="0" borderId="0" xfId="0" applyNumberFormat="1" applyFont="1" applyFill="1" applyBorder="1" applyAlignment="1">
      <alignment vertical="top" shrinkToFit="1"/>
    </xf>
    <xf numFmtId="164" fontId="2" fillId="0" borderId="0" xfId="0" applyNumberFormat="1" applyFont="1" applyFill="1" applyBorder="1" applyAlignment="1">
      <alignment vertical="top" shrinkToFit="1"/>
    </xf>
    <xf numFmtId="0" fontId="3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right" vertical="top"/>
    </xf>
    <xf numFmtId="165" fontId="9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2" fontId="4" fillId="0" borderId="0" xfId="0" applyNumberFormat="1" applyFont="1" applyFill="1" applyBorder="1" applyAlignment="1">
      <alignment horizontal="right" vertical="top" wrapText="1"/>
    </xf>
    <xf numFmtId="2" fontId="4" fillId="0" borderId="0" xfId="0" applyNumberFormat="1" applyFont="1" applyFill="1" applyBorder="1" applyAlignment="1">
      <alignment horizontal="right" vertical="top" wrapText="1" indent="1"/>
    </xf>
    <xf numFmtId="2" fontId="11" fillId="0" borderId="0" xfId="0" applyNumberFormat="1" applyFont="1" applyFill="1" applyBorder="1" applyAlignment="1">
      <alignment horizontal="right" vertical="top" wrapText="1"/>
    </xf>
    <xf numFmtId="2" fontId="4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2" fontId="2" fillId="0" borderId="0" xfId="0" applyNumberFormat="1" applyFont="1" applyFill="1" applyBorder="1" applyAlignment="1">
      <alignment vertical="top" shrinkToFit="1"/>
    </xf>
    <xf numFmtId="0" fontId="9" fillId="0" borderId="0" xfId="0" applyFont="1" applyFill="1" applyBorder="1" applyAlignment="1">
      <alignment horizontal="center" vertical="top"/>
    </xf>
    <xf numFmtId="2" fontId="2" fillId="0" borderId="0" xfId="0" applyNumberFormat="1" applyFont="1" applyFill="1" applyBorder="1" applyAlignment="1">
      <alignment horizontal="right" vertical="center" shrinkToFit="1"/>
    </xf>
    <xf numFmtId="1" fontId="2" fillId="0" borderId="0" xfId="0" applyNumberFormat="1" applyFont="1" applyFill="1" applyBorder="1" applyAlignment="1">
      <alignment horizontal="right" vertical="top"/>
    </xf>
    <xf numFmtId="164" fontId="2" fillId="0" borderId="0" xfId="0" applyNumberFormat="1" applyFont="1" applyFill="1" applyBorder="1" applyAlignment="1">
      <alignment horizontal="right" vertical="top"/>
    </xf>
    <xf numFmtId="2" fontId="2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center" textRotation="90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52"/>
  <sheetViews>
    <sheetView tabSelected="1" topLeftCell="A37" workbookViewId="0">
      <selection activeCell="E53" sqref="E53"/>
    </sheetView>
  </sheetViews>
  <sheetFormatPr defaultRowHeight="15" x14ac:dyDescent="0.25"/>
  <cols>
    <col min="1" max="1" width="10.7109375" customWidth="1"/>
    <col min="2" max="2" width="5.85546875" customWidth="1"/>
    <col min="3" max="3" width="7.5703125" customWidth="1"/>
    <col min="4" max="4" width="2" customWidth="1"/>
  </cols>
  <sheetData>
    <row r="1" spans="1:33" x14ac:dyDescent="0.25">
      <c r="A1" s="1" t="s">
        <v>0</v>
      </c>
      <c r="B1" s="1"/>
      <c r="C1" s="1"/>
      <c r="D1" s="2"/>
      <c r="E1" s="47" t="s">
        <v>1</v>
      </c>
      <c r="F1" s="47" t="s">
        <v>2</v>
      </c>
      <c r="G1" s="47" t="s">
        <v>3</v>
      </c>
      <c r="H1" s="47" t="s">
        <v>4</v>
      </c>
      <c r="I1" s="47" t="s">
        <v>5</v>
      </c>
      <c r="J1" s="47" t="s">
        <v>6</v>
      </c>
      <c r="K1" s="47" t="s">
        <v>7</v>
      </c>
      <c r="L1" s="47" t="s">
        <v>8</v>
      </c>
      <c r="M1" s="47" t="s">
        <v>9</v>
      </c>
      <c r="N1" s="47" t="s">
        <v>10</v>
      </c>
      <c r="O1" s="47" t="s">
        <v>11</v>
      </c>
      <c r="P1" s="47" t="s">
        <v>12</v>
      </c>
      <c r="Q1" s="47" t="s">
        <v>13</v>
      </c>
      <c r="R1" s="47" t="s">
        <v>14</v>
      </c>
      <c r="S1" s="47" t="s">
        <v>15</v>
      </c>
      <c r="T1" s="47" t="s">
        <v>16</v>
      </c>
      <c r="U1" s="47" t="s">
        <v>17</v>
      </c>
      <c r="V1" s="47" t="s">
        <v>18</v>
      </c>
      <c r="W1" s="47" t="s">
        <v>19</v>
      </c>
      <c r="X1" s="47" t="s">
        <v>20</v>
      </c>
      <c r="Y1" s="47" t="s">
        <v>21</v>
      </c>
      <c r="Z1" s="47" t="s">
        <v>22</v>
      </c>
      <c r="AA1" s="47" t="s">
        <v>23</v>
      </c>
      <c r="AB1" s="47" t="s">
        <v>24</v>
      </c>
      <c r="AC1" s="47" t="s">
        <v>25</v>
      </c>
      <c r="AD1" s="47" t="s">
        <v>26</v>
      </c>
      <c r="AE1" s="47" t="s">
        <v>27</v>
      </c>
      <c r="AF1" s="47" t="s">
        <v>28</v>
      </c>
      <c r="AG1" s="47" t="s">
        <v>29</v>
      </c>
    </row>
    <row r="2" spans="1:33" ht="59.25" customHeight="1" x14ac:dyDescent="0.25">
      <c r="A2" s="4" t="s">
        <v>47</v>
      </c>
      <c r="B2" s="48" t="s">
        <v>92</v>
      </c>
      <c r="C2" s="6" t="s">
        <v>48</v>
      </c>
      <c r="D2" s="2"/>
      <c r="E2" s="7" t="s">
        <v>102</v>
      </c>
      <c r="F2" s="7" t="s">
        <v>102</v>
      </c>
      <c r="G2" s="7" t="s">
        <v>102</v>
      </c>
      <c r="H2" s="7" t="s">
        <v>102</v>
      </c>
      <c r="I2" s="7" t="s">
        <v>102</v>
      </c>
      <c r="J2" s="7" t="s">
        <v>103</v>
      </c>
      <c r="K2" s="7" t="s">
        <v>104</v>
      </c>
      <c r="L2" s="7" t="s">
        <v>51</v>
      </c>
      <c r="M2" s="7" t="s">
        <v>102</v>
      </c>
      <c r="N2" s="7" t="s">
        <v>102</v>
      </c>
      <c r="O2" s="7" t="s">
        <v>51</v>
      </c>
      <c r="P2" s="7" t="s">
        <v>51</v>
      </c>
      <c r="Q2" s="7" t="s">
        <v>51</v>
      </c>
      <c r="R2" s="7" t="s">
        <v>51</v>
      </c>
      <c r="S2" s="7" t="s">
        <v>51</v>
      </c>
      <c r="T2" s="7" t="s">
        <v>51</v>
      </c>
      <c r="U2" s="7" t="s">
        <v>51</v>
      </c>
      <c r="V2" s="7" t="s">
        <v>51</v>
      </c>
      <c r="W2" s="7" t="s">
        <v>51</v>
      </c>
      <c r="X2" s="7" t="s">
        <v>51</v>
      </c>
      <c r="Y2" s="7" t="s">
        <v>51</v>
      </c>
      <c r="Z2" s="7" t="s">
        <v>51</v>
      </c>
      <c r="AA2" s="7" t="s">
        <v>51</v>
      </c>
      <c r="AB2" s="7" t="s">
        <v>106</v>
      </c>
      <c r="AC2" s="7" t="s">
        <v>102</v>
      </c>
      <c r="AD2" s="7" t="s">
        <v>102</v>
      </c>
      <c r="AE2" s="7" t="s">
        <v>102</v>
      </c>
      <c r="AF2" s="7" t="s">
        <v>102</v>
      </c>
      <c r="AG2" s="7" t="s">
        <v>102</v>
      </c>
    </row>
    <row r="3" spans="1:33" x14ac:dyDescent="0.25">
      <c r="A3" s="9" t="s">
        <v>52</v>
      </c>
      <c r="B3" s="10" t="s">
        <v>53</v>
      </c>
      <c r="C3" s="11"/>
      <c r="D3" s="11"/>
      <c r="E3" s="5">
        <v>55.07</v>
      </c>
      <c r="F3" s="12">
        <v>55.31</v>
      </c>
      <c r="G3" s="12">
        <v>56.09</v>
      </c>
      <c r="H3" s="12">
        <v>56.38</v>
      </c>
      <c r="I3" s="12">
        <v>56.89</v>
      </c>
      <c r="J3" s="12">
        <v>57.05</v>
      </c>
      <c r="K3" s="12">
        <v>57.27</v>
      </c>
      <c r="L3" s="12">
        <v>57.8</v>
      </c>
      <c r="M3" s="12">
        <v>57.97</v>
      </c>
      <c r="N3" s="12">
        <v>58.01</v>
      </c>
      <c r="O3" s="12">
        <v>58.04</v>
      </c>
      <c r="P3" s="12">
        <v>58.13</v>
      </c>
      <c r="Q3" s="12">
        <v>58.88</v>
      </c>
      <c r="R3" s="12">
        <v>59.6</v>
      </c>
      <c r="S3" s="12">
        <v>60.43</v>
      </c>
      <c r="T3" s="12">
        <v>62.48</v>
      </c>
      <c r="U3" s="12">
        <v>63.3</v>
      </c>
      <c r="V3" s="12">
        <v>63.95</v>
      </c>
      <c r="W3" s="12">
        <v>65.5</v>
      </c>
      <c r="X3" s="12">
        <v>66.63</v>
      </c>
      <c r="Y3" s="12">
        <v>67.63</v>
      </c>
      <c r="Z3" s="12">
        <v>68.14</v>
      </c>
      <c r="AA3" s="12">
        <v>68.61</v>
      </c>
      <c r="AB3" s="12">
        <v>68.64</v>
      </c>
      <c r="AC3" s="12">
        <v>68.680000000000007</v>
      </c>
      <c r="AD3" s="12">
        <v>68.790000000000006</v>
      </c>
      <c r="AE3" s="12">
        <v>69</v>
      </c>
      <c r="AF3" s="12">
        <v>70.73</v>
      </c>
      <c r="AG3" s="12">
        <v>71.17</v>
      </c>
    </row>
    <row r="4" spans="1:3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x14ac:dyDescent="0.25">
      <c r="A5" s="2"/>
      <c r="B5" s="13" t="s">
        <v>54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1:33" x14ac:dyDescent="0.25">
      <c r="A6" s="15" t="s">
        <v>55</v>
      </c>
      <c r="B6" s="16" t="s">
        <v>56</v>
      </c>
      <c r="C6" s="17">
        <v>0.13</v>
      </c>
      <c r="D6" s="18"/>
      <c r="E6" s="19">
        <v>10.78</v>
      </c>
      <c r="F6" s="19">
        <v>15.1</v>
      </c>
      <c r="G6" s="19">
        <v>3.43</v>
      </c>
      <c r="H6" s="19">
        <v>17.14</v>
      </c>
      <c r="I6" s="19">
        <v>11.79</v>
      </c>
      <c r="J6" s="19">
        <v>14.43</v>
      </c>
      <c r="K6" s="19">
        <v>59.38</v>
      </c>
      <c r="L6" s="19">
        <v>74.37</v>
      </c>
      <c r="M6" s="19">
        <v>21.22</v>
      </c>
      <c r="N6" s="19">
        <v>108.6</v>
      </c>
      <c r="O6" s="20" t="s">
        <v>57</v>
      </c>
      <c r="P6" s="19">
        <v>141.33000000000001</v>
      </c>
      <c r="Q6" s="19">
        <v>99.59</v>
      </c>
      <c r="R6" s="19">
        <v>117.74</v>
      </c>
      <c r="S6" s="19">
        <v>93.25</v>
      </c>
      <c r="T6" s="19">
        <v>90.32</v>
      </c>
      <c r="U6" s="19">
        <v>92.66</v>
      </c>
      <c r="V6" s="19">
        <v>90.43</v>
      </c>
      <c r="W6" s="19">
        <v>93.52</v>
      </c>
      <c r="X6" s="19">
        <v>96.57</v>
      </c>
      <c r="Y6" s="19">
        <v>90.59</v>
      </c>
      <c r="Z6" s="19">
        <v>89.15</v>
      </c>
      <c r="AA6" s="19">
        <v>94.87</v>
      </c>
      <c r="AB6" s="19">
        <v>89.43</v>
      </c>
      <c r="AC6" s="19">
        <v>3.51</v>
      </c>
      <c r="AD6" s="19">
        <v>2.74</v>
      </c>
      <c r="AE6" s="19">
        <v>3.31</v>
      </c>
      <c r="AF6" s="19">
        <v>5.66</v>
      </c>
      <c r="AG6" s="19">
        <v>10.84</v>
      </c>
    </row>
    <row r="7" spans="1:33" x14ac:dyDescent="0.25">
      <c r="A7" s="15" t="s">
        <v>58</v>
      </c>
      <c r="B7" s="16" t="s">
        <v>56</v>
      </c>
      <c r="C7" s="22">
        <v>4500</v>
      </c>
      <c r="D7" s="23"/>
      <c r="E7" s="24">
        <v>93</v>
      </c>
      <c r="F7" s="24">
        <v>122</v>
      </c>
      <c r="G7" s="24">
        <v>11</v>
      </c>
      <c r="H7" s="24">
        <v>178</v>
      </c>
      <c r="I7" s="24">
        <v>103</v>
      </c>
      <c r="J7" s="24">
        <v>116</v>
      </c>
      <c r="K7" s="24">
        <v>888</v>
      </c>
      <c r="L7" s="24">
        <v>1783</v>
      </c>
      <c r="M7" s="24">
        <v>468</v>
      </c>
      <c r="N7" s="24">
        <v>951</v>
      </c>
      <c r="O7" s="24">
        <v>1501</v>
      </c>
      <c r="P7" s="24">
        <v>2461</v>
      </c>
      <c r="Q7" s="24">
        <v>2699</v>
      </c>
      <c r="R7" s="24">
        <v>2866</v>
      </c>
      <c r="S7" s="24">
        <v>3221</v>
      </c>
      <c r="T7" s="24">
        <v>3050</v>
      </c>
      <c r="U7" s="24">
        <v>2507</v>
      </c>
      <c r="V7" s="24">
        <v>3139</v>
      </c>
      <c r="W7" s="24">
        <v>2739</v>
      </c>
      <c r="X7" s="24">
        <v>2664</v>
      </c>
      <c r="Y7" s="24">
        <v>2576</v>
      </c>
      <c r="Z7" s="24">
        <v>2435</v>
      </c>
      <c r="AA7" s="24">
        <v>2357</v>
      </c>
      <c r="AB7" s="20" t="s">
        <v>59</v>
      </c>
      <c r="AC7" s="24">
        <v>23</v>
      </c>
      <c r="AD7" s="24">
        <v>11</v>
      </c>
      <c r="AE7" s="24">
        <v>17</v>
      </c>
      <c r="AF7" s="24">
        <v>55</v>
      </c>
      <c r="AG7" s="24">
        <v>102</v>
      </c>
    </row>
    <row r="8" spans="1:33" x14ac:dyDescent="0.25">
      <c r="A8" s="15" t="s">
        <v>60</v>
      </c>
      <c r="B8" s="16" t="s">
        <v>56</v>
      </c>
      <c r="C8" s="26">
        <v>1.4</v>
      </c>
      <c r="D8" s="2"/>
      <c r="E8" s="27">
        <v>54</v>
      </c>
      <c r="F8" s="27">
        <v>65.8</v>
      </c>
      <c r="G8" s="27">
        <v>15.5</v>
      </c>
      <c r="H8" s="27">
        <v>68.900000000000006</v>
      </c>
      <c r="I8" s="27">
        <v>108.7</v>
      </c>
      <c r="J8" s="27">
        <v>136.30000000000001</v>
      </c>
      <c r="K8" s="27">
        <v>556.29999999999995</v>
      </c>
      <c r="L8" s="27">
        <v>353.8</v>
      </c>
      <c r="M8" s="27">
        <v>624.70000000000005</v>
      </c>
      <c r="N8" s="27">
        <v>2454</v>
      </c>
      <c r="O8" s="27">
        <v>2097.6</v>
      </c>
      <c r="P8" s="27">
        <v>1529.8</v>
      </c>
      <c r="Q8" s="27">
        <v>533.6</v>
      </c>
      <c r="R8" s="27">
        <v>753.2</v>
      </c>
      <c r="S8" s="27">
        <v>103.1</v>
      </c>
      <c r="T8" s="27">
        <v>50.3</v>
      </c>
      <c r="U8" s="27">
        <v>43.1</v>
      </c>
      <c r="V8" s="27">
        <v>42.2</v>
      </c>
      <c r="W8" s="27">
        <v>45.9</v>
      </c>
      <c r="X8" s="27">
        <v>70.900000000000006</v>
      </c>
      <c r="Y8" s="27">
        <v>39.9</v>
      </c>
      <c r="Z8" s="27">
        <v>28.6</v>
      </c>
      <c r="AA8" s="27">
        <v>24.4</v>
      </c>
      <c r="AB8" s="27">
        <v>41.3</v>
      </c>
      <c r="AC8" s="27">
        <v>7.9</v>
      </c>
      <c r="AD8" s="27">
        <v>6.2</v>
      </c>
      <c r="AE8" s="27">
        <v>7.4</v>
      </c>
      <c r="AF8" s="27">
        <v>10.199999999999999</v>
      </c>
      <c r="AG8" s="27">
        <v>13.3</v>
      </c>
    </row>
    <row r="9" spans="1:33" x14ac:dyDescent="0.25">
      <c r="A9" s="15" t="s">
        <v>61</v>
      </c>
      <c r="B9" s="16" t="s">
        <v>56</v>
      </c>
      <c r="C9" s="26">
        <v>0.7</v>
      </c>
      <c r="D9" s="28"/>
      <c r="E9" s="27">
        <v>115</v>
      </c>
      <c r="F9" s="27">
        <v>147.6</v>
      </c>
      <c r="G9" s="27">
        <v>25.3</v>
      </c>
      <c r="H9" s="27">
        <v>149.69999999999999</v>
      </c>
      <c r="I9" s="27">
        <v>156.30000000000001</v>
      </c>
      <c r="J9" s="27">
        <v>190.7</v>
      </c>
      <c r="K9" s="27">
        <v>1116.4000000000001</v>
      </c>
      <c r="L9" s="27">
        <v>706.8</v>
      </c>
      <c r="M9" s="27">
        <v>704.5</v>
      </c>
      <c r="N9" s="27">
        <v>2591.6</v>
      </c>
      <c r="O9" s="20" t="s">
        <v>62</v>
      </c>
      <c r="P9" s="27">
        <v>3140.7</v>
      </c>
      <c r="Q9" s="27">
        <v>1106.2</v>
      </c>
      <c r="R9" s="27">
        <v>1870.3</v>
      </c>
      <c r="S9" s="27">
        <v>692.1</v>
      </c>
      <c r="T9" s="27">
        <v>571.5</v>
      </c>
      <c r="U9" s="27">
        <v>564</v>
      </c>
      <c r="V9" s="27">
        <v>562.20000000000005</v>
      </c>
      <c r="W9" s="27">
        <v>585.5</v>
      </c>
      <c r="X9" s="27">
        <v>614</v>
      </c>
      <c r="Y9" s="27">
        <v>545.1</v>
      </c>
      <c r="Z9" s="27">
        <v>541.70000000000005</v>
      </c>
      <c r="AA9" s="27">
        <v>571.79999999999995</v>
      </c>
      <c r="AB9" s="27">
        <v>506.8</v>
      </c>
      <c r="AC9" s="27">
        <v>14</v>
      </c>
      <c r="AD9" s="27">
        <v>8.6</v>
      </c>
      <c r="AE9" s="27">
        <v>10.199999999999999</v>
      </c>
      <c r="AF9" s="27">
        <v>22.3</v>
      </c>
      <c r="AG9" s="27">
        <v>41.1</v>
      </c>
    </row>
    <row r="10" spans="1:33" x14ac:dyDescent="0.25">
      <c r="A10" s="15" t="s">
        <v>63</v>
      </c>
      <c r="B10" s="16" t="s">
        <v>56</v>
      </c>
      <c r="C10" s="26">
        <v>0.8</v>
      </c>
      <c r="D10" s="28"/>
      <c r="E10" s="27">
        <v>30.5</v>
      </c>
      <c r="F10" s="27">
        <v>34.200000000000003</v>
      </c>
      <c r="G10" s="27">
        <v>8.5</v>
      </c>
      <c r="H10" s="27">
        <v>34</v>
      </c>
      <c r="I10" s="27">
        <v>21.7</v>
      </c>
      <c r="J10" s="27">
        <v>26.2</v>
      </c>
      <c r="K10" s="27">
        <v>90.4</v>
      </c>
      <c r="L10" s="25" t="s">
        <v>64</v>
      </c>
      <c r="M10" s="27">
        <v>57.3</v>
      </c>
      <c r="N10" s="27">
        <v>83.4</v>
      </c>
      <c r="O10" s="25" t="s">
        <v>64</v>
      </c>
      <c r="P10" s="25" t="s">
        <v>65</v>
      </c>
      <c r="Q10" s="25" t="s">
        <v>66</v>
      </c>
      <c r="R10" s="25" t="s">
        <v>67</v>
      </c>
      <c r="S10" s="25" t="s">
        <v>68</v>
      </c>
      <c r="T10" s="25" t="s">
        <v>69</v>
      </c>
      <c r="U10" s="25" t="s">
        <v>70</v>
      </c>
      <c r="V10" s="25" t="s">
        <v>71</v>
      </c>
      <c r="W10" s="25" t="s">
        <v>72</v>
      </c>
      <c r="X10" s="25" t="s">
        <v>73</v>
      </c>
      <c r="Y10" s="25" t="s">
        <v>74</v>
      </c>
      <c r="Z10" s="25" t="s">
        <v>75</v>
      </c>
      <c r="AA10" s="25" t="s">
        <v>76</v>
      </c>
      <c r="AB10" s="25" t="s">
        <v>77</v>
      </c>
      <c r="AC10" s="27">
        <v>12</v>
      </c>
      <c r="AD10" s="27">
        <v>8.5</v>
      </c>
      <c r="AE10" s="27">
        <v>10.7</v>
      </c>
      <c r="AF10" s="27">
        <v>17.8</v>
      </c>
      <c r="AG10" s="27">
        <v>26.7</v>
      </c>
    </row>
    <row r="11" spans="1:33" x14ac:dyDescent="0.25">
      <c r="A11" s="2"/>
      <c r="B11" s="30" t="s">
        <v>78</v>
      </c>
      <c r="C11" s="31"/>
      <c r="D11" s="2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</row>
    <row r="12" spans="1:33" x14ac:dyDescent="0.25">
      <c r="A12" s="32" t="s">
        <v>79</v>
      </c>
      <c r="B12" s="5" t="s">
        <v>80</v>
      </c>
      <c r="C12" s="33">
        <v>0.48399999999999999</v>
      </c>
      <c r="D12" s="2"/>
      <c r="E12" s="34">
        <v>12.78</v>
      </c>
      <c r="F12" s="19">
        <v>19</v>
      </c>
      <c r="G12" s="19">
        <v>4.1900000000000004</v>
      </c>
      <c r="H12" s="19">
        <v>9.5</v>
      </c>
      <c r="I12" s="19">
        <v>4.12</v>
      </c>
      <c r="J12" s="19">
        <v>18.399999999999999</v>
      </c>
      <c r="K12" s="19">
        <v>96.9</v>
      </c>
      <c r="L12" s="19">
        <v>39.950000000000003</v>
      </c>
      <c r="M12" s="19">
        <v>173.03</v>
      </c>
      <c r="N12" s="19">
        <v>221.52</v>
      </c>
      <c r="O12" s="19">
        <v>92.75</v>
      </c>
      <c r="P12" s="19">
        <v>289.45</v>
      </c>
      <c r="Q12" s="19">
        <v>179.98</v>
      </c>
      <c r="R12" s="19">
        <v>290.87</v>
      </c>
      <c r="S12" s="19">
        <v>29.84</v>
      </c>
      <c r="T12" s="19">
        <v>4.5</v>
      </c>
      <c r="U12" s="19">
        <v>2.44</v>
      </c>
      <c r="V12" s="19">
        <v>3.45</v>
      </c>
      <c r="W12" s="19">
        <v>1.95</v>
      </c>
      <c r="X12" s="19">
        <v>1.99</v>
      </c>
      <c r="Y12" s="19">
        <v>5.69</v>
      </c>
      <c r="Z12" s="19">
        <v>3.91</v>
      </c>
      <c r="AA12" s="19">
        <v>6.21</v>
      </c>
      <c r="AB12" s="19">
        <v>14.61</v>
      </c>
      <c r="AC12" s="19">
        <v>0.86</v>
      </c>
      <c r="AD12" s="19">
        <v>1.04</v>
      </c>
      <c r="AE12" s="38" t="s">
        <v>91</v>
      </c>
      <c r="AF12" s="19">
        <v>1.49</v>
      </c>
      <c r="AG12" s="38" t="s">
        <v>91</v>
      </c>
    </row>
    <row r="13" spans="1:33" x14ac:dyDescent="0.25">
      <c r="A13" s="32" t="s">
        <v>81</v>
      </c>
      <c r="B13" s="5" t="s">
        <v>80</v>
      </c>
      <c r="C13" s="33">
        <v>2.5000000000000001E-2</v>
      </c>
      <c r="D13" s="2"/>
      <c r="E13" s="34">
        <v>0.61</v>
      </c>
      <c r="F13" s="19">
        <v>0.19</v>
      </c>
      <c r="G13" s="19">
        <v>0.37</v>
      </c>
      <c r="H13" s="19">
        <v>0.21</v>
      </c>
      <c r="I13" s="19">
        <v>0.57999999999999996</v>
      </c>
      <c r="J13" s="19">
        <v>0.17</v>
      </c>
      <c r="K13" s="19">
        <v>1.49</v>
      </c>
      <c r="L13" s="19">
        <v>5.45</v>
      </c>
      <c r="M13" s="19">
        <v>4.1900000000000004</v>
      </c>
      <c r="N13" s="19">
        <v>19.2</v>
      </c>
      <c r="O13" s="19">
        <v>65.25</v>
      </c>
      <c r="P13" s="19">
        <v>69.47</v>
      </c>
      <c r="Q13" s="19">
        <v>20.25</v>
      </c>
      <c r="R13" s="19">
        <v>10.45</v>
      </c>
      <c r="S13" s="19">
        <v>0.99</v>
      </c>
      <c r="T13" s="19">
        <v>0.35</v>
      </c>
      <c r="U13" s="19">
        <v>0.34</v>
      </c>
      <c r="V13" s="19">
        <v>0.42</v>
      </c>
      <c r="W13" s="19">
        <v>0.59</v>
      </c>
      <c r="X13" s="19">
        <v>1.4</v>
      </c>
      <c r="Y13" s="19">
        <v>1.21</v>
      </c>
      <c r="Z13" s="19">
        <v>1.01</v>
      </c>
      <c r="AA13" s="19">
        <v>2.36</v>
      </c>
      <c r="AB13" s="19">
        <v>434.93</v>
      </c>
      <c r="AC13" s="19">
        <v>0.34</v>
      </c>
      <c r="AD13" s="19">
        <v>0.19</v>
      </c>
      <c r="AE13" s="19">
        <v>0.4</v>
      </c>
      <c r="AF13" s="19">
        <v>0.28000000000000003</v>
      </c>
      <c r="AG13" s="19">
        <v>0.22</v>
      </c>
    </row>
    <row r="14" spans="1:33" x14ac:dyDescent="0.25">
      <c r="A14" s="32" t="s">
        <v>82</v>
      </c>
      <c r="B14" s="5" t="s">
        <v>80</v>
      </c>
      <c r="C14" s="33">
        <v>6.5000000000000002E-2</v>
      </c>
      <c r="D14" s="2"/>
      <c r="E14" s="34">
        <v>2.21</v>
      </c>
      <c r="F14" s="19">
        <v>0.09</v>
      </c>
      <c r="G14" s="19">
        <v>0.82</v>
      </c>
      <c r="H14" s="19">
        <v>0.25</v>
      </c>
      <c r="I14" s="19">
        <v>1.04</v>
      </c>
      <c r="J14" s="19">
        <v>0.17</v>
      </c>
      <c r="K14" s="19">
        <v>0.98</v>
      </c>
      <c r="L14" s="19">
        <v>5.31</v>
      </c>
      <c r="M14" s="19">
        <v>6.6</v>
      </c>
      <c r="N14" s="19">
        <v>34.89</v>
      </c>
      <c r="O14" s="19">
        <v>168.12</v>
      </c>
      <c r="P14" s="19">
        <v>87.77</v>
      </c>
      <c r="Q14" s="19">
        <v>22.79</v>
      </c>
      <c r="R14" s="19">
        <v>9.0500000000000007</v>
      </c>
      <c r="S14" s="19">
        <v>0.82</v>
      </c>
      <c r="T14" s="19">
        <v>0.57999999999999996</v>
      </c>
      <c r="U14" s="19">
        <v>0.35</v>
      </c>
      <c r="V14" s="19">
        <v>0.33</v>
      </c>
      <c r="W14" s="19">
        <v>0.97</v>
      </c>
      <c r="X14" s="19">
        <v>7.07</v>
      </c>
      <c r="Y14" s="19">
        <v>1.51</v>
      </c>
      <c r="Z14" s="19">
        <v>1.62</v>
      </c>
      <c r="AA14" s="19">
        <v>3.23</v>
      </c>
      <c r="AB14" s="19">
        <v>460.71</v>
      </c>
      <c r="AC14" s="19">
        <v>0.32</v>
      </c>
      <c r="AD14" s="19">
        <v>0.14000000000000001</v>
      </c>
      <c r="AE14" s="19">
        <v>0.35</v>
      </c>
      <c r="AF14" s="19">
        <v>0.23</v>
      </c>
      <c r="AG14" s="19">
        <v>0.14000000000000001</v>
      </c>
    </row>
    <row r="15" spans="1:33" x14ac:dyDescent="0.25">
      <c r="A15" s="32" t="s">
        <v>83</v>
      </c>
      <c r="B15" s="5" t="s">
        <v>80</v>
      </c>
      <c r="C15" s="33">
        <v>0.47099999999999997</v>
      </c>
      <c r="D15" s="2"/>
      <c r="E15" s="34">
        <v>4.2699999999999996</v>
      </c>
      <c r="F15" s="19">
        <v>5.18</v>
      </c>
      <c r="G15" s="19">
        <v>2</v>
      </c>
      <c r="H15" s="19">
        <v>5.69</v>
      </c>
      <c r="I15" s="19">
        <v>6.19</v>
      </c>
      <c r="J15" s="19">
        <v>5.8</v>
      </c>
      <c r="K15" s="19">
        <v>29.45</v>
      </c>
      <c r="L15" s="19">
        <v>109.07</v>
      </c>
      <c r="M15" s="19">
        <v>276.27999999999997</v>
      </c>
      <c r="N15" s="19">
        <v>1158.56</v>
      </c>
      <c r="O15" s="19">
        <v>3339.7</v>
      </c>
      <c r="P15" s="19">
        <v>1690.11</v>
      </c>
      <c r="Q15" s="19">
        <v>411.27</v>
      </c>
      <c r="R15" s="19">
        <v>468.69</v>
      </c>
      <c r="S15" s="19">
        <v>33.04</v>
      </c>
      <c r="T15" s="19">
        <v>11.47</v>
      </c>
      <c r="U15" s="19">
        <v>2.4</v>
      </c>
      <c r="V15" s="19">
        <v>2.5299999999999998</v>
      </c>
      <c r="W15" s="19">
        <v>2.79</v>
      </c>
      <c r="X15" s="19">
        <v>3.9</v>
      </c>
      <c r="Y15" s="19">
        <v>3.68</v>
      </c>
      <c r="Z15" s="19">
        <v>15.66</v>
      </c>
      <c r="AA15" s="19">
        <v>55.05</v>
      </c>
      <c r="AB15" s="19">
        <v>2082.71</v>
      </c>
      <c r="AC15" s="19">
        <v>3.36</v>
      </c>
      <c r="AD15" s="19">
        <v>0.51</v>
      </c>
      <c r="AE15" s="19">
        <v>0.4</v>
      </c>
      <c r="AF15" s="19">
        <v>0.72</v>
      </c>
      <c r="AG15" s="19">
        <v>1.26</v>
      </c>
    </row>
    <row r="16" spans="1:33" x14ac:dyDescent="0.25">
      <c r="A16" s="32" t="s">
        <v>84</v>
      </c>
      <c r="B16" s="5" t="s">
        <v>80</v>
      </c>
      <c r="C16" s="33">
        <v>8.4000000000000005E-2</v>
      </c>
      <c r="D16" s="2"/>
      <c r="E16" s="40">
        <v>21.99</v>
      </c>
      <c r="F16" s="41">
        <v>4.33</v>
      </c>
      <c r="G16" s="41">
        <v>28.74</v>
      </c>
      <c r="H16" s="41">
        <v>10.130000000000001</v>
      </c>
      <c r="I16" s="41">
        <v>39.31</v>
      </c>
      <c r="J16" s="41">
        <v>9.6999999999999993</v>
      </c>
      <c r="K16" s="41">
        <v>65.59</v>
      </c>
      <c r="L16" s="41">
        <v>161.58000000000001</v>
      </c>
      <c r="M16" s="41">
        <v>343.29</v>
      </c>
      <c r="N16" s="41">
        <v>2809.13</v>
      </c>
      <c r="O16" s="41">
        <v>2297.29</v>
      </c>
      <c r="P16" s="41">
        <v>2885.38</v>
      </c>
      <c r="Q16" s="41">
        <v>494.97</v>
      </c>
      <c r="R16" s="41">
        <v>587.57000000000005</v>
      </c>
      <c r="S16" s="41">
        <v>138.11000000000001</v>
      </c>
      <c r="T16" s="41">
        <v>26.79</v>
      </c>
      <c r="U16" s="41">
        <v>9.69</v>
      </c>
      <c r="V16" s="41">
        <v>8.74</v>
      </c>
      <c r="W16" s="41">
        <v>10.08</v>
      </c>
      <c r="X16" s="41">
        <v>28.68</v>
      </c>
      <c r="Y16" s="41">
        <v>20.56</v>
      </c>
      <c r="Z16" s="41">
        <v>19.77</v>
      </c>
      <c r="AA16" s="41">
        <v>64.64</v>
      </c>
      <c r="AB16" s="19">
        <v>10615.92</v>
      </c>
      <c r="AC16" s="19">
        <v>1.1299999999999999</v>
      </c>
      <c r="AD16" s="41">
        <v>1.07</v>
      </c>
      <c r="AE16" s="41">
        <v>6.26</v>
      </c>
      <c r="AF16" s="41">
        <v>1.91</v>
      </c>
      <c r="AG16" s="41">
        <v>0.96</v>
      </c>
    </row>
    <row r="17" spans="1:33" x14ac:dyDescent="0.25">
      <c r="A17" s="32" t="s">
        <v>85</v>
      </c>
      <c r="B17" s="5" t="s">
        <v>80</v>
      </c>
      <c r="C17" s="33">
        <v>8.2000000000000003E-2</v>
      </c>
      <c r="D17" s="2"/>
      <c r="E17" s="40">
        <v>1.77</v>
      </c>
      <c r="F17" s="41">
        <v>0.4</v>
      </c>
      <c r="G17" s="41">
        <v>1.34</v>
      </c>
      <c r="H17" s="41">
        <v>0.53</v>
      </c>
      <c r="I17" s="41">
        <v>2.1</v>
      </c>
      <c r="J17" s="41">
        <v>0.36</v>
      </c>
      <c r="K17" s="41">
        <v>2.38</v>
      </c>
      <c r="L17" s="41">
        <v>19.86</v>
      </c>
      <c r="M17" s="41">
        <v>9.23</v>
      </c>
      <c r="N17" s="41">
        <v>43.98</v>
      </c>
      <c r="O17" s="41">
        <v>146.88</v>
      </c>
      <c r="P17" s="41">
        <v>159.62</v>
      </c>
      <c r="Q17" s="41">
        <v>41.79</v>
      </c>
      <c r="R17" s="41">
        <v>40.26</v>
      </c>
      <c r="S17" s="41">
        <v>4.3</v>
      </c>
      <c r="T17" s="41">
        <v>0.91</v>
      </c>
      <c r="U17" s="41">
        <v>0.96</v>
      </c>
      <c r="V17" s="41">
        <v>1.07</v>
      </c>
      <c r="W17" s="41">
        <v>0.98</v>
      </c>
      <c r="X17" s="41">
        <v>4.32</v>
      </c>
      <c r="Y17" s="41">
        <v>2.17</v>
      </c>
      <c r="Z17" s="41">
        <v>1.64</v>
      </c>
      <c r="AA17" s="41">
        <v>5.25</v>
      </c>
      <c r="AB17" s="19">
        <v>1291.9100000000001</v>
      </c>
      <c r="AC17" s="19">
        <v>0.12</v>
      </c>
      <c r="AD17" s="19">
        <v>0.19</v>
      </c>
      <c r="AE17" s="19">
        <v>1.47</v>
      </c>
      <c r="AF17" s="19">
        <v>0.46</v>
      </c>
      <c r="AG17" s="19">
        <v>0.17</v>
      </c>
    </row>
    <row r="18" spans="1:33" x14ac:dyDescent="0.25">
      <c r="A18" s="32" t="s">
        <v>86</v>
      </c>
      <c r="B18" s="5" t="s">
        <v>80</v>
      </c>
      <c r="C18" s="42">
        <v>0.12</v>
      </c>
      <c r="D18" s="2"/>
      <c r="E18" s="43">
        <v>2.1800000000000002</v>
      </c>
      <c r="F18" s="19">
        <v>0.39</v>
      </c>
      <c r="G18" s="19">
        <v>2.13</v>
      </c>
      <c r="H18" s="19">
        <v>1.21</v>
      </c>
      <c r="I18" s="19">
        <v>2.6</v>
      </c>
      <c r="J18" s="19">
        <v>0.62</v>
      </c>
      <c r="K18" s="19">
        <v>6.62</v>
      </c>
      <c r="L18" s="19">
        <v>34.409999999999997</v>
      </c>
      <c r="M18" s="19">
        <v>27.68</v>
      </c>
      <c r="N18" s="19">
        <v>129.16</v>
      </c>
      <c r="O18" s="19">
        <v>422.01</v>
      </c>
      <c r="P18" s="19">
        <v>526.66</v>
      </c>
      <c r="Q18" s="19">
        <v>143.72</v>
      </c>
      <c r="R18" s="19">
        <v>60.22</v>
      </c>
      <c r="S18" s="19">
        <v>4.0199999999999996</v>
      </c>
      <c r="T18" s="19">
        <v>1.98</v>
      </c>
      <c r="U18" s="19">
        <v>2.21</v>
      </c>
      <c r="V18" s="19">
        <v>2.4700000000000002</v>
      </c>
      <c r="W18" s="19">
        <v>7.11</v>
      </c>
      <c r="X18" s="19">
        <v>7.84</v>
      </c>
      <c r="Y18" s="19">
        <v>13.74</v>
      </c>
      <c r="Z18" s="19">
        <v>13.07</v>
      </c>
      <c r="AA18" s="19">
        <v>21.02</v>
      </c>
      <c r="AB18" s="19">
        <v>3803.03</v>
      </c>
      <c r="AC18" s="19">
        <v>2.85</v>
      </c>
      <c r="AD18" s="19">
        <v>1.85</v>
      </c>
      <c r="AE18" s="19">
        <v>1.65</v>
      </c>
      <c r="AF18" s="19">
        <v>0.81</v>
      </c>
      <c r="AG18" s="19">
        <v>2.0099999999999998</v>
      </c>
    </row>
    <row r="19" spans="1:33" x14ac:dyDescent="0.25">
      <c r="A19" s="21"/>
      <c r="B19" s="5"/>
      <c r="C19" s="2"/>
      <c r="D19" s="2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x14ac:dyDescent="0.25">
      <c r="A20" s="32" t="s">
        <v>108</v>
      </c>
      <c r="B20" s="5"/>
      <c r="C20" s="2"/>
      <c r="D20" s="2"/>
      <c r="E20" s="45">
        <f>+E16/E15</f>
        <v>5.1498829039812648</v>
      </c>
      <c r="F20" s="45">
        <f t="shared" ref="F20:AG20" si="0">+F16/F15</f>
        <v>0.83590733590733601</v>
      </c>
      <c r="G20" s="45">
        <f t="shared" si="0"/>
        <v>14.37</v>
      </c>
      <c r="H20" s="45">
        <f t="shared" si="0"/>
        <v>1.7803163444639718</v>
      </c>
      <c r="I20" s="45">
        <f t="shared" si="0"/>
        <v>6.3505654281098547</v>
      </c>
      <c r="J20" s="45">
        <f t="shared" si="0"/>
        <v>1.6724137931034482</v>
      </c>
      <c r="K20" s="45">
        <f t="shared" si="0"/>
        <v>2.2271646859083192</v>
      </c>
      <c r="L20" s="45">
        <f t="shared" si="0"/>
        <v>1.4814339415054554</v>
      </c>
      <c r="M20" s="45">
        <f t="shared" si="0"/>
        <v>1.2425437961488348</v>
      </c>
      <c r="N20" s="45">
        <f t="shared" si="0"/>
        <v>2.4246737329098194</v>
      </c>
      <c r="O20" s="45">
        <f t="shared" si="0"/>
        <v>0.68787316226008322</v>
      </c>
      <c r="P20" s="45">
        <f t="shared" si="0"/>
        <v>1.7072143233280677</v>
      </c>
      <c r="Q20" s="45">
        <f t="shared" si="0"/>
        <v>1.203515938434605</v>
      </c>
      <c r="R20" s="45">
        <f t="shared" si="0"/>
        <v>1.2536431329876891</v>
      </c>
      <c r="S20" s="45">
        <f t="shared" si="0"/>
        <v>4.1800847457627128</v>
      </c>
      <c r="T20" s="45">
        <f t="shared" si="0"/>
        <v>2.335658238884045</v>
      </c>
      <c r="U20" s="45">
        <f t="shared" si="0"/>
        <v>4.0374999999999996</v>
      </c>
      <c r="V20" s="45">
        <f t="shared" si="0"/>
        <v>3.454545454545455</v>
      </c>
      <c r="W20" s="45">
        <f t="shared" si="0"/>
        <v>3.6129032258064515</v>
      </c>
      <c r="X20" s="45">
        <f t="shared" si="0"/>
        <v>7.3538461538461544</v>
      </c>
      <c r="Y20" s="45">
        <f t="shared" si="0"/>
        <v>5.5869565217391299</v>
      </c>
      <c r="Z20" s="45">
        <f t="shared" si="0"/>
        <v>1.2624521072796935</v>
      </c>
      <c r="AA20" s="45">
        <f t="shared" si="0"/>
        <v>1.174205267938238</v>
      </c>
      <c r="AB20" s="45">
        <f t="shared" si="0"/>
        <v>5.0971666722683429</v>
      </c>
      <c r="AC20" s="45">
        <f t="shared" si="0"/>
        <v>0.33630952380952378</v>
      </c>
      <c r="AD20" s="45">
        <f t="shared" si="0"/>
        <v>2.0980392156862746</v>
      </c>
      <c r="AE20" s="45">
        <f t="shared" si="0"/>
        <v>15.649999999999999</v>
      </c>
      <c r="AF20" s="45">
        <f t="shared" si="0"/>
        <v>2.6527777777777777</v>
      </c>
      <c r="AG20" s="45">
        <f t="shared" si="0"/>
        <v>0.76190476190476186</v>
      </c>
    </row>
    <row r="21" spans="1:33" x14ac:dyDescent="0.25">
      <c r="A21" s="32" t="s">
        <v>87</v>
      </c>
      <c r="B21" s="5" t="s">
        <v>80</v>
      </c>
      <c r="C21" s="2"/>
      <c r="D21" s="2"/>
      <c r="E21" s="44">
        <f>+SUM(E13:E18)</f>
        <v>33.03</v>
      </c>
      <c r="F21" s="44">
        <f t="shared" ref="F21:AG21" si="1">+SUM(F13:F18)</f>
        <v>10.58</v>
      </c>
      <c r="G21" s="44">
        <f t="shared" si="1"/>
        <v>35.400000000000006</v>
      </c>
      <c r="H21" s="44">
        <f t="shared" si="1"/>
        <v>18.020000000000003</v>
      </c>
      <c r="I21" s="44">
        <f t="shared" si="1"/>
        <v>51.820000000000007</v>
      </c>
      <c r="J21" s="44">
        <f t="shared" si="1"/>
        <v>16.82</v>
      </c>
      <c r="K21" s="44">
        <f t="shared" si="1"/>
        <v>106.51</v>
      </c>
      <c r="L21" s="44">
        <f t="shared" si="1"/>
        <v>335.68000000000006</v>
      </c>
      <c r="M21" s="44">
        <f t="shared" si="1"/>
        <v>667.27</v>
      </c>
      <c r="N21" s="44">
        <f t="shared" si="1"/>
        <v>4194.92</v>
      </c>
      <c r="O21" s="44">
        <f t="shared" si="1"/>
        <v>6439.25</v>
      </c>
      <c r="P21" s="44">
        <f t="shared" si="1"/>
        <v>5419.0099999999993</v>
      </c>
      <c r="Q21" s="44">
        <f t="shared" si="1"/>
        <v>1134.79</v>
      </c>
      <c r="R21" s="44">
        <f t="shared" si="1"/>
        <v>1176.24</v>
      </c>
      <c r="S21" s="44">
        <f t="shared" si="1"/>
        <v>181.28000000000003</v>
      </c>
      <c r="T21" s="44">
        <f t="shared" si="1"/>
        <v>42.079999999999991</v>
      </c>
      <c r="U21" s="44">
        <f t="shared" si="1"/>
        <v>15.95</v>
      </c>
      <c r="V21" s="44">
        <f t="shared" si="1"/>
        <v>15.56</v>
      </c>
      <c r="W21" s="44">
        <f t="shared" si="1"/>
        <v>22.52</v>
      </c>
      <c r="X21" s="44">
        <f t="shared" si="1"/>
        <v>53.209999999999994</v>
      </c>
      <c r="Y21" s="44">
        <f t="shared" si="1"/>
        <v>42.870000000000005</v>
      </c>
      <c r="Z21" s="44">
        <f t="shared" si="1"/>
        <v>52.77</v>
      </c>
      <c r="AA21" s="44">
        <f t="shared" si="1"/>
        <v>151.55000000000001</v>
      </c>
      <c r="AB21" s="44">
        <f t="shared" si="1"/>
        <v>18689.21</v>
      </c>
      <c r="AC21" s="44">
        <f t="shared" si="1"/>
        <v>8.1199999999999992</v>
      </c>
      <c r="AD21" s="44">
        <f t="shared" si="1"/>
        <v>3.95</v>
      </c>
      <c r="AE21" s="44">
        <f t="shared" si="1"/>
        <v>10.530000000000001</v>
      </c>
      <c r="AF21" s="44">
        <f t="shared" si="1"/>
        <v>4.41</v>
      </c>
      <c r="AG21" s="44">
        <f t="shared" si="1"/>
        <v>4.76</v>
      </c>
    </row>
    <row r="22" spans="1:33" x14ac:dyDescent="0.25">
      <c r="A22" s="32" t="s">
        <v>88</v>
      </c>
      <c r="B22" s="5" t="s">
        <v>80</v>
      </c>
      <c r="C22" s="2"/>
      <c r="D22" s="2"/>
      <c r="E22" s="45">
        <f>+E13+E14+E18</f>
        <v>5</v>
      </c>
      <c r="F22" s="45">
        <f t="shared" ref="F22:AG22" si="2">+F13+F14+F18</f>
        <v>0.67</v>
      </c>
      <c r="G22" s="45">
        <f t="shared" si="2"/>
        <v>3.32</v>
      </c>
      <c r="H22" s="45">
        <f t="shared" si="2"/>
        <v>1.67</v>
      </c>
      <c r="I22" s="45">
        <f t="shared" si="2"/>
        <v>4.2200000000000006</v>
      </c>
      <c r="J22" s="45">
        <f t="shared" si="2"/>
        <v>0.96</v>
      </c>
      <c r="K22" s="45">
        <f t="shared" si="2"/>
        <v>9.09</v>
      </c>
      <c r="L22" s="45">
        <f t="shared" si="2"/>
        <v>45.169999999999995</v>
      </c>
      <c r="M22" s="45">
        <f t="shared" si="2"/>
        <v>38.47</v>
      </c>
      <c r="N22" s="44">
        <f t="shared" si="2"/>
        <v>183.25</v>
      </c>
      <c r="O22" s="44">
        <f t="shared" si="2"/>
        <v>655.38</v>
      </c>
      <c r="P22" s="44">
        <f t="shared" si="2"/>
        <v>683.9</v>
      </c>
      <c r="Q22" s="44">
        <f t="shared" si="2"/>
        <v>186.76</v>
      </c>
      <c r="R22" s="45">
        <f t="shared" si="2"/>
        <v>79.72</v>
      </c>
      <c r="S22" s="45">
        <f t="shared" si="2"/>
        <v>5.83</v>
      </c>
      <c r="T22" s="45">
        <f t="shared" si="2"/>
        <v>2.91</v>
      </c>
      <c r="U22" s="45">
        <f t="shared" si="2"/>
        <v>2.9</v>
      </c>
      <c r="V22" s="45">
        <f t="shared" si="2"/>
        <v>3.22</v>
      </c>
      <c r="W22" s="45">
        <f t="shared" si="2"/>
        <v>8.67</v>
      </c>
      <c r="X22" s="45">
        <f t="shared" si="2"/>
        <v>16.310000000000002</v>
      </c>
      <c r="Y22" s="45">
        <f t="shared" si="2"/>
        <v>16.46</v>
      </c>
      <c r="Z22" s="45">
        <f t="shared" si="2"/>
        <v>15.7</v>
      </c>
      <c r="AA22" s="45">
        <f t="shared" si="2"/>
        <v>26.61</v>
      </c>
      <c r="AB22" s="44">
        <f t="shared" si="2"/>
        <v>4698.67</v>
      </c>
      <c r="AC22" s="45">
        <f t="shared" si="2"/>
        <v>3.5100000000000002</v>
      </c>
      <c r="AD22" s="45">
        <f t="shared" si="2"/>
        <v>2.1800000000000002</v>
      </c>
      <c r="AE22" s="45">
        <f t="shared" si="2"/>
        <v>2.4</v>
      </c>
      <c r="AF22" s="45">
        <f t="shared" si="2"/>
        <v>1.32</v>
      </c>
      <c r="AG22" s="45">
        <f t="shared" si="2"/>
        <v>2.3699999999999997</v>
      </c>
    </row>
    <row r="23" spans="1:33" x14ac:dyDescent="0.25">
      <c r="A23" s="32" t="s">
        <v>89</v>
      </c>
      <c r="B23" s="5" t="s">
        <v>80</v>
      </c>
      <c r="C23" s="2"/>
      <c r="D23" s="2"/>
      <c r="E23" s="45">
        <f>+E15+E16+E17</f>
        <v>28.029999999999998</v>
      </c>
      <c r="F23" s="45">
        <f t="shared" ref="F23:AG23" si="3">+F15+F16+F17</f>
        <v>9.91</v>
      </c>
      <c r="G23" s="45">
        <f t="shared" si="3"/>
        <v>32.08</v>
      </c>
      <c r="H23" s="45">
        <f t="shared" si="3"/>
        <v>16.350000000000001</v>
      </c>
      <c r="I23" s="45">
        <f t="shared" si="3"/>
        <v>47.6</v>
      </c>
      <c r="J23" s="45">
        <f t="shared" si="3"/>
        <v>15.86</v>
      </c>
      <c r="K23" s="45">
        <f t="shared" si="3"/>
        <v>97.42</v>
      </c>
      <c r="L23" s="44">
        <f t="shared" si="3"/>
        <v>290.51</v>
      </c>
      <c r="M23" s="44">
        <f t="shared" si="3"/>
        <v>628.79999999999995</v>
      </c>
      <c r="N23" s="44">
        <f t="shared" si="3"/>
        <v>4011.67</v>
      </c>
      <c r="O23" s="44">
        <f t="shared" si="3"/>
        <v>5783.87</v>
      </c>
      <c r="P23" s="44">
        <f t="shared" si="3"/>
        <v>4735.1099999999997</v>
      </c>
      <c r="Q23" s="44">
        <f t="shared" si="3"/>
        <v>948.03</v>
      </c>
      <c r="R23" s="44">
        <f t="shared" si="3"/>
        <v>1096.52</v>
      </c>
      <c r="S23" s="44">
        <f t="shared" si="3"/>
        <v>175.45000000000002</v>
      </c>
      <c r="T23" s="45">
        <f t="shared" si="3"/>
        <v>39.169999999999995</v>
      </c>
      <c r="U23" s="45">
        <f t="shared" si="3"/>
        <v>13.05</v>
      </c>
      <c r="V23" s="45">
        <f t="shared" si="3"/>
        <v>12.34</v>
      </c>
      <c r="W23" s="45">
        <f t="shared" si="3"/>
        <v>13.850000000000001</v>
      </c>
      <c r="X23" s="45">
        <f t="shared" si="3"/>
        <v>36.9</v>
      </c>
      <c r="Y23" s="45">
        <f t="shared" si="3"/>
        <v>26.409999999999997</v>
      </c>
      <c r="Z23" s="45">
        <f t="shared" si="3"/>
        <v>37.07</v>
      </c>
      <c r="AA23" s="44">
        <f t="shared" si="3"/>
        <v>124.94</v>
      </c>
      <c r="AB23" s="44">
        <f t="shared" si="3"/>
        <v>13990.54</v>
      </c>
      <c r="AC23" s="45">
        <f t="shared" si="3"/>
        <v>4.6100000000000003</v>
      </c>
      <c r="AD23" s="45">
        <f t="shared" si="3"/>
        <v>1.77</v>
      </c>
      <c r="AE23" s="45">
        <f t="shared" si="3"/>
        <v>8.1300000000000008</v>
      </c>
      <c r="AF23" s="45">
        <f t="shared" si="3"/>
        <v>3.09</v>
      </c>
      <c r="AG23" s="45">
        <f t="shared" si="3"/>
        <v>2.3899999999999997</v>
      </c>
    </row>
    <row r="24" spans="1:33" x14ac:dyDescent="0.25">
      <c r="A24" s="32" t="s">
        <v>90</v>
      </c>
      <c r="B24" s="5"/>
      <c r="C24" s="2"/>
      <c r="D24" s="2"/>
      <c r="E24" s="45">
        <f>+E23/E22</f>
        <v>5.6059999999999999</v>
      </c>
      <c r="F24" s="45">
        <f t="shared" ref="F24:AG24" si="4">+F23/F22</f>
        <v>14.791044776119403</v>
      </c>
      <c r="G24" s="45">
        <f t="shared" si="4"/>
        <v>9.6626506024096379</v>
      </c>
      <c r="H24" s="45">
        <f t="shared" si="4"/>
        <v>9.7904191616766472</v>
      </c>
      <c r="I24" s="45">
        <f t="shared" si="4"/>
        <v>11.279620853080567</v>
      </c>
      <c r="J24" s="45">
        <f t="shared" si="4"/>
        <v>16.520833333333332</v>
      </c>
      <c r="K24" s="45">
        <f t="shared" si="4"/>
        <v>10.717271727172717</v>
      </c>
      <c r="L24" s="45">
        <f t="shared" si="4"/>
        <v>6.4314810715076387</v>
      </c>
      <c r="M24" s="45">
        <f t="shared" si="4"/>
        <v>16.345204055107875</v>
      </c>
      <c r="N24" s="45">
        <f t="shared" si="4"/>
        <v>21.891787175989087</v>
      </c>
      <c r="O24" s="45">
        <f t="shared" si="4"/>
        <v>8.8252159052763286</v>
      </c>
      <c r="P24" s="45">
        <f t="shared" si="4"/>
        <v>6.9236876736364961</v>
      </c>
      <c r="Q24" s="45">
        <f t="shared" si="4"/>
        <v>5.0761940458342263</v>
      </c>
      <c r="R24" s="45">
        <f t="shared" si="4"/>
        <v>13.754641244355243</v>
      </c>
      <c r="S24" s="45">
        <f t="shared" si="4"/>
        <v>30.094339622641513</v>
      </c>
      <c r="T24" s="45">
        <f t="shared" si="4"/>
        <v>13.460481099656356</v>
      </c>
      <c r="U24" s="45">
        <f t="shared" si="4"/>
        <v>4.5</v>
      </c>
      <c r="V24" s="45">
        <f t="shared" si="4"/>
        <v>3.8322981366459623</v>
      </c>
      <c r="W24" s="45">
        <f t="shared" si="4"/>
        <v>1.5974625144175318</v>
      </c>
      <c r="X24" s="45">
        <f t="shared" si="4"/>
        <v>2.2624156958920905</v>
      </c>
      <c r="Y24" s="45">
        <f t="shared" si="4"/>
        <v>1.6044957472660994</v>
      </c>
      <c r="Z24" s="45">
        <f t="shared" si="4"/>
        <v>2.3611464968152869</v>
      </c>
      <c r="AA24" s="45">
        <f t="shared" si="4"/>
        <v>4.6952273581360391</v>
      </c>
      <c r="AB24" s="45">
        <f t="shared" si="4"/>
        <v>2.977553222507646</v>
      </c>
      <c r="AC24" s="46">
        <f t="shared" si="4"/>
        <v>1.3133903133903133</v>
      </c>
      <c r="AD24" s="46">
        <f t="shared" si="4"/>
        <v>0.81192660550458706</v>
      </c>
      <c r="AE24" s="46">
        <f t="shared" si="4"/>
        <v>3.3875000000000006</v>
      </c>
      <c r="AF24" s="46">
        <f t="shared" si="4"/>
        <v>2.3409090909090908</v>
      </c>
      <c r="AG24" s="46">
        <f t="shared" si="4"/>
        <v>1.008438818565401</v>
      </c>
    </row>
    <row r="26" spans="1:33" ht="25.5" x14ac:dyDescent="0.25">
      <c r="D26" s="2"/>
      <c r="E26" s="3" t="s">
        <v>101</v>
      </c>
      <c r="F26" s="3" t="s">
        <v>100</v>
      </c>
      <c r="G26" s="3" t="s">
        <v>99</v>
      </c>
      <c r="H26" s="3" t="s">
        <v>30</v>
      </c>
      <c r="I26" s="3" t="s">
        <v>31</v>
      </c>
      <c r="J26" s="3" t="s">
        <v>32</v>
      </c>
      <c r="K26" s="3" t="s">
        <v>33</v>
      </c>
      <c r="L26" s="3" t="s">
        <v>94</v>
      </c>
      <c r="M26" s="3" t="s">
        <v>95</v>
      </c>
      <c r="N26" s="3" t="s">
        <v>96</v>
      </c>
      <c r="O26" s="3" t="s">
        <v>97</v>
      </c>
      <c r="P26" s="3" t="s">
        <v>98</v>
      </c>
      <c r="Q26" s="3" t="s">
        <v>34</v>
      </c>
      <c r="R26" s="3" t="s">
        <v>35</v>
      </c>
      <c r="S26" s="3" t="s">
        <v>36</v>
      </c>
      <c r="T26" s="3" t="s">
        <v>37</v>
      </c>
      <c r="U26" s="3" t="s">
        <v>38</v>
      </c>
      <c r="V26" s="3" t="s">
        <v>39</v>
      </c>
      <c r="W26" s="3" t="s">
        <v>40</v>
      </c>
      <c r="X26" s="3" t="s">
        <v>41</v>
      </c>
      <c r="Y26" s="3" t="s">
        <v>42</v>
      </c>
      <c r="Z26" s="3" t="s">
        <v>43</v>
      </c>
      <c r="AA26" s="3" t="s">
        <v>44</v>
      </c>
      <c r="AB26" s="3" t="s">
        <v>45</v>
      </c>
      <c r="AC26" s="3" t="s">
        <v>46</v>
      </c>
    </row>
    <row r="27" spans="1:33" ht="69" customHeight="1" x14ac:dyDescent="0.25">
      <c r="A27" s="4" t="s">
        <v>47</v>
      </c>
      <c r="B27" s="48" t="s">
        <v>93</v>
      </c>
      <c r="C27" s="6" t="s">
        <v>48</v>
      </c>
      <c r="E27" s="7" t="s">
        <v>102</v>
      </c>
      <c r="F27" s="7" t="s">
        <v>102</v>
      </c>
      <c r="G27" s="8" t="s">
        <v>50</v>
      </c>
      <c r="H27" s="8" t="s">
        <v>50</v>
      </c>
      <c r="I27" s="8" t="s">
        <v>49</v>
      </c>
      <c r="J27" s="8" t="s">
        <v>49</v>
      </c>
      <c r="K27" s="8" t="s">
        <v>105</v>
      </c>
      <c r="L27" s="8" t="s">
        <v>105</v>
      </c>
      <c r="M27" s="8" t="s">
        <v>105</v>
      </c>
      <c r="N27" s="8" t="s">
        <v>105</v>
      </c>
      <c r="O27" s="8" t="s">
        <v>105</v>
      </c>
      <c r="P27" s="8" t="s">
        <v>105</v>
      </c>
      <c r="Q27" s="8" t="s">
        <v>51</v>
      </c>
      <c r="R27" s="8" t="s">
        <v>51</v>
      </c>
      <c r="S27" s="8" t="s">
        <v>51</v>
      </c>
      <c r="T27" s="8" t="s">
        <v>51</v>
      </c>
      <c r="U27" s="8" t="s">
        <v>51</v>
      </c>
      <c r="V27" s="8" t="s">
        <v>51</v>
      </c>
      <c r="W27" s="8" t="s">
        <v>51</v>
      </c>
      <c r="X27" s="8" t="s">
        <v>51</v>
      </c>
      <c r="Y27" s="8" t="s">
        <v>104</v>
      </c>
      <c r="Z27" s="8" t="s">
        <v>103</v>
      </c>
      <c r="AA27" s="7" t="s">
        <v>102</v>
      </c>
      <c r="AB27" s="7" t="s">
        <v>102</v>
      </c>
      <c r="AC27" s="7" t="s">
        <v>102</v>
      </c>
    </row>
    <row r="28" spans="1:33" x14ac:dyDescent="0.25">
      <c r="A28" s="9" t="s">
        <v>52</v>
      </c>
      <c r="B28" s="10" t="s">
        <v>53</v>
      </c>
      <c r="C28" s="11"/>
      <c r="D28" s="5"/>
      <c r="E28" s="5">
        <v>53.62</v>
      </c>
      <c r="F28" s="5">
        <v>54.18</v>
      </c>
      <c r="G28" s="5">
        <v>54.51</v>
      </c>
      <c r="H28" s="5">
        <v>54.6</v>
      </c>
      <c r="I28" s="5">
        <v>54.66</v>
      </c>
      <c r="J28" s="5">
        <v>54.7</v>
      </c>
      <c r="K28" s="5">
        <v>54.78</v>
      </c>
      <c r="L28" s="5">
        <v>54.83</v>
      </c>
      <c r="M28" s="5">
        <v>56.07</v>
      </c>
      <c r="N28" s="5">
        <v>57.36</v>
      </c>
      <c r="O28" s="5">
        <v>58.57</v>
      </c>
      <c r="P28" s="5">
        <v>59.82</v>
      </c>
      <c r="Q28" s="5">
        <v>61.17</v>
      </c>
      <c r="R28" s="5">
        <v>62.46</v>
      </c>
      <c r="S28" s="5">
        <v>63.68</v>
      </c>
      <c r="T28" s="5">
        <v>64.89</v>
      </c>
      <c r="U28" s="5">
        <v>66.14</v>
      </c>
      <c r="V28" s="5">
        <v>66.2</v>
      </c>
      <c r="W28" s="5">
        <v>66.56</v>
      </c>
      <c r="X28" s="5">
        <v>66.63</v>
      </c>
      <c r="Y28" s="5">
        <v>66.7</v>
      </c>
      <c r="Z28" s="5">
        <v>66.75</v>
      </c>
      <c r="AA28" s="5">
        <v>66.8</v>
      </c>
      <c r="AB28" s="5">
        <v>66.87</v>
      </c>
      <c r="AC28" s="5">
        <v>67.95</v>
      </c>
    </row>
    <row r="29" spans="1:3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33" x14ac:dyDescent="0.25">
      <c r="A30" s="2"/>
      <c r="B30" s="13" t="s">
        <v>54</v>
      </c>
      <c r="C30" s="14"/>
      <c r="D30" s="2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33" x14ac:dyDescent="0.25">
      <c r="A31" s="15" t="s">
        <v>55</v>
      </c>
      <c r="B31" s="16" t="s">
        <v>56</v>
      </c>
      <c r="C31" s="17">
        <v>0.13</v>
      </c>
      <c r="D31" s="21"/>
      <c r="E31" s="19">
        <v>9.0399999999999991</v>
      </c>
      <c r="F31" s="19">
        <v>14.49</v>
      </c>
      <c r="G31" s="19">
        <v>36.33</v>
      </c>
      <c r="H31" s="19">
        <v>48.11</v>
      </c>
      <c r="I31" s="19">
        <v>117.05</v>
      </c>
      <c r="J31" s="19">
        <v>126.9</v>
      </c>
      <c r="K31" s="19">
        <v>122.6</v>
      </c>
      <c r="L31" s="19">
        <v>141.5</v>
      </c>
      <c r="M31" s="19">
        <v>86.38</v>
      </c>
      <c r="N31" s="19">
        <v>86.06</v>
      </c>
      <c r="O31" s="19">
        <v>84.73</v>
      </c>
      <c r="P31" s="19">
        <v>88.46</v>
      </c>
      <c r="Q31" s="19">
        <v>88.33</v>
      </c>
      <c r="R31" s="19">
        <v>83.35</v>
      </c>
      <c r="S31" s="19">
        <v>85.04</v>
      </c>
      <c r="T31" s="19">
        <v>85.34</v>
      </c>
      <c r="U31" s="19">
        <v>84.24</v>
      </c>
      <c r="V31" s="19">
        <v>70.06</v>
      </c>
      <c r="W31" s="19">
        <v>87.06</v>
      </c>
      <c r="X31" s="19">
        <v>93.43</v>
      </c>
      <c r="Y31" s="19">
        <v>96.91</v>
      </c>
      <c r="Z31" s="19">
        <v>91.91</v>
      </c>
      <c r="AA31" s="19">
        <v>11.41</v>
      </c>
      <c r="AB31" s="19">
        <v>4.88</v>
      </c>
      <c r="AC31" s="19">
        <v>8.41</v>
      </c>
    </row>
    <row r="32" spans="1:33" x14ac:dyDescent="0.25">
      <c r="A32" s="15" t="s">
        <v>58</v>
      </c>
      <c r="B32" s="16" t="s">
        <v>56</v>
      </c>
      <c r="C32" s="22">
        <v>4500</v>
      </c>
      <c r="D32" s="21"/>
      <c r="E32" s="24">
        <v>123</v>
      </c>
      <c r="F32" s="24">
        <v>155</v>
      </c>
      <c r="G32" s="24">
        <v>527</v>
      </c>
      <c r="H32" s="24">
        <v>947</v>
      </c>
      <c r="I32" s="24">
        <v>1851</v>
      </c>
      <c r="J32" s="24">
        <v>2301</v>
      </c>
      <c r="K32" s="24">
        <v>2284</v>
      </c>
      <c r="L32" s="24">
        <v>2259</v>
      </c>
      <c r="M32" s="24">
        <v>2334</v>
      </c>
      <c r="N32" s="24">
        <v>2822</v>
      </c>
      <c r="O32" s="24">
        <v>2417</v>
      </c>
      <c r="P32" s="24">
        <v>2574</v>
      </c>
      <c r="Q32" s="24">
        <v>2301</v>
      </c>
      <c r="R32" s="24">
        <v>2250</v>
      </c>
      <c r="S32" s="24">
        <v>2285</v>
      </c>
      <c r="T32" s="24">
        <v>2367</v>
      </c>
      <c r="U32" s="24">
        <v>2242</v>
      </c>
      <c r="V32" s="24">
        <v>1563</v>
      </c>
      <c r="W32" s="24">
        <v>1858</v>
      </c>
      <c r="X32" s="24">
        <v>1969</v>
      </c>
      <c r="Y32" s="24">
        <v>2149</v>
      </c>
      <c r="Z32" s="24">
        <v>2054</v>
      </c>
      <c r="AA32" s="24">
        <v>102</v>
      </c>
      <c r="AB32" s="24">
        <v>42</v>
      </c>
      <c r="AC32" s="24">
        <v>66</v>
      </c>
    </row>
    <row r="33" spans="1:29" x14ac:dyDescent="0.25">
      <c r="A33" s="15" t="s">
        <v>60</v>
      </c>
      <c r="B33" s="16" t="s">
        <v>56</v>
      </c>
      <c r="C33" s="26">
        <v>1.4</v>
      </c>
      <c r="D33" s="21"/>
      <c r="E33" s="27">
        <v>75.5</v>
      </c>
      <c r="F33" s="27">
        <v>139.19999999999999</v>
      </c>
      <c r="G33" s="27">
        <v>328</v>
      </c>
      <c r="H33" s="27">
        <v>359.3</v>
      </c>
      <c r="I33" s="27">
        <v>985.2</v>
      </c>
      <c r="J33" s="27">
        <v>1502.8</v>
      </c>
      <c r="K33" s="27">
        <v>1508.1</v>
      </c>
      <c r="L33" s="27">
        <v>1487.3</v>
      </c>
      <c r="M33" s="27">
        <v>56.7</v>
      </c>
      <c r="N33" s="27">
        <v>124.3</v>
      </c>
      <c r="O33" s="27">
        <v>38.4</v>
      </c>
      <c r="P33" s="27">
        <v>35.6</v>
      </c>
      <c r="Q33" s="27">
        <v>44.4</v>
      </c>
      <c r="R33" s="27">
        <v>44.4</v>
      </c>
      <c r="S33" s="27">
        <v>40.799999999999997</v>
      </c>
      <c r="T33" s="27">
        <v>52.1</v>
      </c>
      <c r="U33" s="27">
        <v>45</v>
      </c>
      <c r="V33" s="27">
        <v>85</v>
      </c>
      <c r="W33" s="27">
        <v>39.799999999999997</v>
      </c>
      <c r="X33" s="27">
        <v>44.3</v>
      </c>
      <c r="Y33" s="27">
        <v>48.8</v>
      </c>
      <c r="Z33" s="27">
        <v>40.4</v>
      </c>
      <c r="AA33" s="27">
        <v>296.2</v>
      </c>
      <c r="AB33" s="27">
        <v>28.5</v>
      </c>
      <c r="AC33" s="27">
        <v>24.6</v>
      </c>
    </row>
    <row r="34" spans="1:29" x14ac:dyDescent="0.25">
      <c r="A34" s="15" t="s">
        <v>61</v>
      </c>
      <c r="B34" s="16" t="s">
        <v>56</v>
      </c>
      <c r="C34" s="26">
        <v>0.7</v>
      </c>
      <c r="D34" s="21"/>
      <c r="E34" s="27">
        <v>111.5</v>
      </c>
      <c r="F34" s="27">
        <v>164.4</v>
      </c>
      <c r="G34" s="27">
        <v>620.6</v>
      </c>
      <c r="H34" s="27">
        <v>601</v>
      </c>
      <c r="I34" s="27">
        <v>2279.6999999999998</v>
      </c>
      <c r="J34" s="27">
        <v>2945.2</v>
      </c>
      <c r="K34" s="27">
        <v>2878.5</v>
      </c>
      <c r="L34" s="27">
        <v>3496.8</v>
      </c>
      <c r="M34" s="27">
        <v>625.70000000000005</v>
      </c>
      <c r="N34" s="27">
        <v>697.2</v>
      </c>
      <c r="O34" s="27">
        <v>497.4</v>
      </c>
      <c r="P34" s="27">
        <v>522.70000000000005</v>
      </c>
      <c r="Q34" s="27">
        <v>503.8</v>
      </c>
      <c r="R34" s="27">
        <v>495.2</v>
      </c>
      <c r="S34" s="27">
        <v>500.2</v>
      </c>
      <c r="T34" s="27">
        <v>515.6</v>
      </c>
      <c r="U34" s="27">
        <v>484.8</v>
      </c>
      <c r="V34" s="27">
        <v>392.7</v>
      </c>
      <c r="W34" s="27">
        <v>475.9</v>
      </c>
      <c r="X34" s="27">
        <v>515.20000000000005</v>
      </c>
      <c r="Y34" s="27">
        <v>601.9</v>
      </c>
      <c r="Z34" s="27">
        <v>543.9</v>
      </c>
      <c r="AA34" s="27">
        <v>204.7</v>
      </c>
      <c r="AB34" s="27">
        <v>30</v>
      </c>
      <c r="AC34" s="21">
        <v>31</v>
      </c>
    </row>
    <row r="35" spans="1:29" x14ac:dyDescent="0.25">
      <c r="A35" s="15" t="s">
        <v>63</v>
      </c>
      <c r="B35" s="16" t="s">
        <v>56</v>
      </c>
      <c r="C35" s="26">
        <v>0.8</v>
      </c>
      <c r="D35" s="21"/>
      <c r="E35" s="27">
        <v>23.9</v>
      </c>
      <c r="F35" s="27">
        <v>23.8</v>
      </c>
      <c r="G35" s="27">
        <v>70.400000000000006</v>
      </c>
      <c r="H35" s="27">
        <v>76.8</v>
      </c>
      <c r="I35" s="27">
        <v>120.1</v>
      </c>
      <c r="J35" s="27">
        <v>112.1</v>
      </c>
      <c r="K35" s="27">
        <v>118.4</v>
      </c>
      <c r="L35" s="27">
        <v>121.7</v>
      </c>
      <c r="M35" s="27">
        <v>100.2</v>
      </c>
      <c r="N35" s="27">
        <v>80</v>
      </c>
      <c r="O35" s="27">
        <v>112.5</v>
      </c>
      <c r="P35" s="27">
        <v>152.6</v>
      </c>
      <c r="Q35" s="27">
        <v>132.19999999999999</v>
      </c>
      <c r="R35" s="27">
        <v>97.2</v>
      </c>
      <c r="S35" s="27">
        <v>107.9</v>
      </c>
      <c r="T35" s="27">
        <v>103.1</v>
      </c>
      <c r="U35" s="27">
        <v>146.69999999999999</v>
      </c>
      <c r="V35" s="27">
        <v>100.4</v>
      </c>
      <c r="W35" s="27">
        <v>112.1</v>
      </c>
      <c r="X35" s="27">
        <v>145.9</v>
      </c>
      <c r="Y35" s="27">
        <v>135.5</v>
      </c>
      <c r="Z35" s="27">
        <v>137.19999999999999</v>
      </c>
      <c r="AA35" s="27">
        <v>20.5</v>
      </c>
      <c r="AB35" s="27">
        <v>20.2</v>
      </c>
      <c r="AC35" s="29">
        <v>24.5</v>
      </c>
    </row>
    <row r="36" spans="1:29" x14ac:dyDescent="0.25">
      <c r="A36" s="2"/>
      <c r="B36" s="30" t="s">
        <v>78</v>
      </c>
      <c r="C36" s="3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</row>
    <row r="37" spans="1:29" x14ac:dyDescent="0.25">
      <c r="A37" s="32" t="s">
        <v>79</v>
      </c>
      <c r="B37" s="5" t="s">
        <v>80</v>
      </c>
      <c r="C37" s="33">
        <v>0.48399999999999999</v>
      </c>
      <c r="D37" s="21"/>
      <c r="E37" s="36">
        <v>6.61</v>
      </c>
      <c r="F37" s="36">
        <v>9.67</v>
      </c>
      <c r="G37" s="36">
        <v>39.54</v>
      </c>
      <c r="H37" s="36">
        <v>0.52</v>
      </c>
      <c r="I37" s="36">
        <v>85.91</v>
      </c>
      <c r="J37" s="36">
        <v>156.06</v>
      </c>
      <c r="K37" s="36">
        <v>136.66</v>
      </c>
      <c r="L37" s="36">
        <v>234.39</v>
      </c>
      <c r="M37" s="36">
        <v>10.79</v>
      </c>
      <c r="N37" s="36">
        <v>38.700000000000003</v>
      </c>
      <c r="O37" s="36">
        <v>1.95</v>
      </c>
      <c r="P37" s="37">
        <v>2.74</v>
      </c>
      <c r="Q37" s="36">
        <v>0.6</v>
      </c>
      <c r="R37" s="38" t="s">
        <v>91</v>
      </c>
      <c r="S37" s="38" t="s">
        <v>91</v>
      </c>
      <c r="T37" s="36">
        <v>1.4</v>
      </c>
      <c r="U37" s="37">
        <v>4.33</v>
      </c>
      <c r="V37" s="36">
        <v>8.15</v>
      </c>
      <c r="W37" s="36">
        <v>2.39</v>
      </c>
      <c r="X37" s="36">
        <v>4.67</v>
      </c>
      <c r="Y37" s="36">
        <v>11.7</v>
      </c>
      <c r="Z37" s="36">
        <v>3.44</v>
      </c>
      <c r="AA37" s="36">
        <v>0.62</v>
      </c>
      <c r="AB37" s="36">
        <v>3.85</v>
      </c>
      <c r="AC37" s="38" t="s">
        <v>91</v>
      </c>
    </row>
    <row r="38" spans="1:29" x14ac:dyDescent="0.25">
      <c r="A38" s="32" t="s">
        <v>81</v>
      </c>
      <c r="B38" s="5" t="s">
        <v>80</v>
      </c>
      <c r="C38" s="33">
        <v>2.5000000000000001E-2</v>
      </c>
      <c r="D38" s="21"/>
      <c r="E38" s="39">
        <v>0.14000000000000001</v>
      </c>
      <c r="F38" s="36">
        <v>0.17</v>
      </c>
      <c r="G38" s="36">
        <v>0.33</v>
      </c>
      <c r="H38" s="38" t="s">
        <v>91</v>
      </c>
      <c r="I38" s="36">
        <v>4.3</v>
      </c>
      <c r="J38" s="36">
        <v>24.31</v>
      </c>
      <c r="K38" s="36">
        <v>14.05</v>
      </c>
      <c r="L38" s="36">
        <v>8.07</v>
      </c>
      <c r="M38" s="36">
        <v>10.16</v>
      </c>
      <c r="N38" s="36">
        <v>3.43</v>
      </c>
      <c r="O38" s="36">
        <v>1.03</v>
      </c>
      <c r="P38" s="36">
        <v>0.37</v>
      </c>
      <c r="Q38" s="36">
        <v>0.78</v>
      </c>
      <c r="R38" s="36">
        <v>0.52</v>
      </c>
      <c r="S38" s="36">
        <v>0.68</v>
      </c>
      <c r="T38" s="36">
        <v>0.55000000000000004</v>
      </c>
      <c r="U38" s="37">
        <v>0.88</v>
      </c>
      <c r="V38" s="36">
        <v>0.91</v>
      </c>
      <c r="W38" s="39">
        <v>0.94</v>
      </c>
      <c r="X38" s="39">
        <v>1</v>
      </c>
      <c r="Y38" s="39">
        <v>7.17</v>
      </c>
      <c r="Z38" s="36">
        <v>1.1100000000000001</v>
      </c>
      <c r="AA38" s="36">
        <v>1.74</v>
      </c>
      <c r="AB38" s="36">
        <v>0.12</v>
      </c>
      <c r="AC38" s="36">
        <v>0.17</v>
      </c>
    </row>
    <row r="39" spans="1:29" x14ac:dyDescent="0.25">
      <c r="A39" s="32" t="s">
        <v>82</v>
      </c>
      <c r="B39" s="5" t="s">
        <v>80</v>
      </c>
      <c r="C39" s="33">
        <v>6.5000000000000002E-2</v>
      </c>
      <c r="D39" s="21"/>
      <c r="E39" s="36">
        <v>0.12</v>
      </c>
      <c r="F39" s="36">
        <v>0.14000000000000001</v>
      </c>
      <c r="G39" s="36">
        <v>0.22</v>
      </c>
      <c r="H39" s="38" t="s">
        <v>91</v>
      </c>
      <c r="I39" s="36">
        <v>3.09</v>
      </c>
      <c r="J39" s="36">
        <v>23.68</v>
      </c>
      <c r="K39" s="36">
        <v>13.85</v>
      </c>
      <c r="L39" s="36">
        <v>7.51</v>
      </c>
      <c r="M39" s="36">
        <v>9.5399999999999991</v>
      </c>
      <c r="N39" s="36">
        <v>4.13</v>
      </c>
      <c r="O39" s="36">
        <v>0.91</v>
      </c>
      <c r="P39" s="36">
        <v>0.34</v>
      </c>
      <c r="Q39" s="36">
        <v>1.1299999999999999</v>
      </c>
      <c r="R39" s="36">
        <v>0.51</v>
      </c>
      <c r="S39" s="36">
        <v>0.71</v>
      </c>
      <c r="T39" s="36">
        <v>0.56999999999999995</v>
      </c>
      <c r="U39" s="36">
        <v>1.27</v>
      </c>
      <c r="V39" s="36">
        <v>0.93</v>
      </c>
      <c r="W39" s="39">
        <v>1.24</v>
      </c>
      <c r="X39" s="39">
        <v>1.28</v>
      </c>
      <c r="Y39" s="39">
        <v>7.31</v>
      </c>
      <c r="Z39" s="36">
        <v>1.29</v>
      </c>
      <c r="AA39" s="36">
        <v>1.92</v>
      </c>
      <c r="AB39" s="36">
        <v>0.2</v>
      </c>
      <c r="AC39" s="36">
        <v>0.16</v>
      </c>
    </row>
    <row r="40" spans="1:29" x14ac:dyDescent="0.25">
      <c r="A40" s="32" t="s">
        <v>83</v>
      </c>
      <c r="B40" s="5" t="s">
        <v>80</v>
      </c>
      <c r="C40" s="33">
        <v>0.47099999999999997</v>
      </c>
      <c r="D40" s="21"/>
      <c r="E40" s="36">
        <v>4.3499999999999996</v>
      </c>
      <c r="F40" s="36">
        <v>5.4</v>
      </c>
      <c r="G40" s="36">
        <v>26.72</v>
      </c>
      <c r="H40" s="36">
        <v>0.42</v>
      </c>
      <c r="I40" s="36">
        <v>169.15</v>
      </c>
      <c r="J40" s="36">
        <v>710.6</v>
      </c>
      <c r="K40" s="36">
        <v>237.77</v>
      </c>
      <c r="L40" s="36">
        <v>94.34</v>
      </c>
      <c r="M40" s="36">
        <v>47.03</v>
      </c>
      <c r="N40" s="36">
        <v>58.51</v>
      </c>
      <c r="O40" s="36">
        <v>51.45</v>
      </c>
      <c r="P40" s="37">
        <v>9.23</v>
      </c>
      <c r="Q40" s="36">
        <v>5.45</v>
      </c>
      <c r="R40" s="36">
        <v>2.5299999999999998</v>
      </c>
      <c r="S40" s="36">
        <v>3.2</v>
      </c>
      <c r="T40" s="36">
        <v>7.3</v>
      </c>
      <c r="U40" s="36">
        <v>1.68</v>
      </c>
      <c r="V40" s="36">
        <v>1.88</v>
      </c>
      <c r="W40" s="39">
        <v>5.66</v>
      </c>
      <c r="X40" s="39">
        <v>31.03</v>
      </c>
      <c r="Y40" s="39">
        <v>156.85</v>
      </c>
      <c r="Z40" s="36">
        <v>21.78</v>
      </c>
      <c r="AA40" s="36">
        <v>8.1999999999999993</v>
      </c>
      <c r="AB40" s="36">
        <v>5.81</v>
      </c>
      <c r="AC40" s="36">
        <v>1</v>
      </c>
    </row>
    <row r="41" spans="1:29" x14ac:dyDescent="0.25">
      <c r="A41" s="32" t="s">
        <v>84</v>
      </c>
      <c r="B41" s="5" t="s">
        <v>80</v>
      </c>
      <c r="C41" s="33">
        <v>8.4000000000000005E-2</v>
      </c>
      <c r="D41" s="21"/>
      <c r="E41" s="36">
        <v>9.83</v>
      </c>
      <c r="F41" s="36">
        <v>9.23</v>
      </c>
      <c r="G41" s="36">
        <v>36.24</v>
      </c>
      <c r="H41" s="36">
        <v>0.89</v>
      </c>
      <c r="I41" s="36">
        <v>239.72</v>
      </c>
      <c r="J41" s="36">
        <v>999.74</v>
      </c>
      <c r="K41" s="36">
        <v>331.38</v>
      </c>
      <c r="L41" s="36">
        <v>218.34</v>
      </c>
      <c r="M41" s="36">
        <v>126.22</v>
      </c>
      <c r="N41" s="36">
        <v>188.43</v>
      </c>
      <c r="O41" s="36">
        <v>224.4</v>
      </c>
      <c r="P41" s="36">
        <v>29.92</v>
      </c>
      <c r="Q41" s="36">
        <v>11.08</v>
      </c>
      <c r="R41" s="36">
        <v>6.71</v>
      </c>
      <c r="S41" s="36">
        <v>11.77</v>
      </c>
      <c r="T41" s="36">
        <v>17.04</v>
      </c>
      <c r="U41" s="36">
        <v>19.43</v>
      </c>
      <c r="V41" s="36">
        <v>11.38</v>
      </c>
      <c r="W41" s="36">
        <v>20.350000000000001</v>
      </c>
      <c r="X41" s="36">
        <v>42.93</v>
      </c>
      <c r="Y41" s="36">
        <v>246.78</v>
      </c>
      <c r="Z41" s="36">
        <v>24.88</v>
      </c>
      <c r="AA41" s="36">
        <v>25.58</v>
      </c>
      <c r="AB41" s="36">
        <v>21.15</v>
      </c>
      <c r="AC41" s="36">
        <v>5.78</v>
      </c>
    </row>
    <row r="42" spans="1:29" x14ac:dyDescent="0.25">
      <c r="A42" s="32" t="s">
        <v>85</v>
      </c>
      <c r="B42" s="5" t="s">
        <v>80</v>
      </c>
      <c r="C42" s="33">
        <v>8.2000000000000003E-2</v>
      </c>
      <c r="D42" s="21"/>
      <c r="E42" s="36">
        <v>0.23</v>
      </c>
      <c r="F42" s="36">
        <v>0.42</v>
      </c>
      <c r="G42" s="36">
        <v>1</v>
      </c>
      <c r="H42" s="36">
        <v>0.15</v>
      </c>
      <c r="I42" s="36">
        <v>10.32</v>
      </c>
      <c r="J42" s="36">
        <v>76.680000000000007</v>
      </c>
      <c r="K42" s="36">
        <v>27.99</v>
      </c>
      <c r="L42" s="36">
        <v>12.36</v>
      </c>
      <c r="M42" s="36">
        <v>17.21</v>
      </c>
      <c r="N42" s="36">
        <v>8.4600000000000009</v>
      </c>
      <c r="O42" s="36">
        <v>3.33</v>
      </c>
      <c r="P42" s="36">
        <v>1.02</v>
      </c>
      <c r="Q42" s="36">
        <v>1.05</v>
      </c>
      <c r="R42" s="36">
        <v>1.17</v>
      </c>
      <c r="S42" s="36">
        <v>1.1499999999999999</v>
      </c>
      <c r="T42" s="36">
        <v>1.08</v>
      </c>
      <c r="U42" s="36">
        <v>1.37</v>
      </c>
      <c r="V42" s="36">
        <v>1.18</v>
      </c>
      <c r="W42" s="36">
        <v>1.38</v>
      </c>
      <c r="X42" s="36">
        <v>3.92</v>
      </c>
      <c r="Y42" s="36">
        <v>23.1</v>
      </c>
      <c r="Z42" s="36">
        <v>1.73</v>
      </c>
      <c r="AA42" s="36">
        <v>8.86</v>
      </c>
      <c r="AB42" s="36">
        <v>0.25</v>
      </c>
      <c r="AC42" s="36">
        <v>0.39</v>
      </c>
    </row>
    <row r="43" spans="1:29" x14ac:dyDescent="0.25">
      <c r="A43" s="32" t="s">
        <v>86</v>
      </c>
      <c r="B43" s="5" t="s">
        <v>80</v>
      </c>
      <c r="C43" s="42">
        <v>0.12</v>
      </c>
      <c r="D43" s="21"/>
      <c r="E43" s="35">
        <v>0.67</v>
      </c>
      <c r="F43" s="35">
        <v>0.49</v>
      </c>
      <c r="G43" s="35">
        <v>1.55</v>
      </c>
      <c r="H43" s="35">
        <v>0.55000000000000004</v>
      </c>
      <c r="I43" s="35">
        <v>17.87</v>
      </c>
      <c r="J43" s="35">
        <v>151.5</v>
      </c>
      <c r="K43" s="35">
        <v>86.4</v>
      </c>
      <c r="L43" s="35">
        <v>43.54</v>
      </c>
      <c r="M43" s="35">
        <v>67.55</v>
      </c>
      <c r="N43" s="35">
        <v>27.56</v>
      </c>
      <c r="O43" s="35">
        <v>4.9400000000000004</v>
      </c>
      <c r="P43" s="35">
        <v>2.2799999999999998</v>
      </c>
      <c r="Q43" s="35">
        <v>9.5500000000000007</v>
      </c>
      <c r="R43" s="35">
        <v>4.29</v>
      </c>
      <c r="S43" s="35">
        <v>5.65</v>
      </c>
      <c r="T43" s="35">
        <v>4.5599999999999996</v>
      </c>
      <c r="U43" s="35">
        <v>8.84</v>
      </c>
      <c r="V43" s="35">
        <v>8.1</v>
      </c>
      <c r="W43" s="35">
        <v>9.2100000000000009</v>
      </c>
      <c r="X43" s="35">
        <v>9.1199999999999992</v>
      </c>
      <c r="Y43" s="35">
        <v>53.28</v>
      </c>
      <c r="Z43" s="35">
        <v>9.7200000000000006</v>
      </c>
      <c r="AA43" s="35">
        <v>21.38</v>
      </c>
      <c r="AB43" s="35">
        <v>0.96</v>
      </c>
      <c r="AC43" s="35">
        <v>1.03</v>
      </c>
    </row>
    <row r="44" spans="1:29" x14ac:dyDescent="0.25">
      <c r="A44" s="21"/>
      <c r="B44" s="5"/>
      <c r="C44" s="2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</row>
    <row r="45" spans="1:29" x14ac:dyDescent="0.25">
      <c r="A45" s="32" t="s">
        <v>108</v>
      </c>
      <c r="B45" s="5"/>
      <c r="C45" s="2"/>
      <c r="D45" s="21"/>
      <c r="E45" s="45">
        <f>+E41/E40</f>
        <v>2.2597701149425289</v>
      </c>
      <c r="F45" s="45">
        <f t="shared" ref="F45:AC45" si="5">+F41/F40</f>
        <v>1.7092592592592593</v>
      </c>
      <c r="G45" s="45">
        <f t="shared" si="5"/>
        <v>1.3562874251497008</v>
      </c>
      <c r="H45" s="45">
        <f t="shared" si="5"/>
        <v>2.1190476190476191</v>
      </c>
      <c r="I45" s="45">
        <f t="shared" si="5"/>
        <v>1.4172036653857523</v>
      </c>
      <c r="J45" s="45">
        <f t="shared" si="5"/>
        <v>1.4068955811989867</v>
      </c>
      <c r="K45" s="45">
        <f t="shared" si="5"/>
        <v>1.3936997939184925</v>
      </c>
      <c r="L45" s="45">
        <f t="shared" si="5"/>
        <v>2.31439474242103</v>
      </c>
      <c r="M45" s="45">
        <f t="shared" si="5"/>
        <v>2.6838188390389113</v>
      </c>
      <c r="N45" s="45">
        <f t="shared" si="5"/>
        <v>3.2204751324559906</v>
      </c>
      <c r="O45" s="45">
        <f t="shared" si="5"/>
        <v>4.3615160349854225</v>
      </c>
      <c r="P45" s="45">
        <f t="shared" si="5"/>
        <v>3.2416034669555795</v>
      </c>
      <c r="Q45" s="45">
        <f t="shared" si="5"/>
        <v>2.0330275229357797</v>
      </c>
      <c r="R45" s="45">
        <f t="shared" si="5"/>
        <v>2.6521739130434785</v>
      </c>
      <c r="S45" s="45">
        <f t="shared" si="5"/>
        <v>3.6781249999999996</v>
      </c>
      <c r="T45" s="45">
        <f t="shared" si="5"/>
        <v>2.3342465753424655</v>
      </c>
      <c r="U45" s="45">
        <f t="shared" si="5"/>
        <v>11.565476190476192</v>
      </c>
      <c r="V45" s="45">
        <f t="shared" si="5"/>
        <v>6.0531914893617031</v>
      </c>
      <c r="W45" s="45">
        <f t="shared" si="5"/>
        <v>3.5954063604240285</v>
      </c>
      <c r="X45" s="45">
        <f t="shared" si="5"/>
        <v>1.3834998388656139</v>
      </c>
      <c r="Y45" s="45">
        <f t="shared" si="5"/>
        <v>1.5733503347146955</v>
      </c>
      <c r="Z45" s="45">
        <f t="shared" si="5"/>
        <v>1.1423324150596876</v>
      </c>
      <c r="AA45" s="45">
        <f t="shared" si="5"/>
        <v>3.1195121951219513</v>
      </c>
      <c r="AB45" s="45">
        <f t="shared" si="5"/>
        <v>3.6402753872633391</v>
      </c>
      <c r="AC45" s="45">
        <f t="shared" si="5"/>
        <v>5.78</v>
      </c>
    </row>
    <row r="46" spans="1:29" x14ac:dyDescent="0.25">
      <c r="A46" s="32" t="s">
        <v>87</v>
      </c>
      <c r="B46" s="5" t="s">
        <v>80</v>
      </c>
      <c r="C46" s="2"/>
      <c r="D46" s="21"/>
      <c r="E46" s="44">
        <f>+SUM(E38:E43)</f>
        <v>15.34</v>
      </c>
      <c r="F46" s="44">
        <f t="shared" ref="F46:AC46" si="6">+SUM(F38:F43)</f>
        <v>15.850000000000001</v>
      </c>
      <c r="G46" s="44">
        <f t="shared" si="6"/>
        <v>66.06</v>
      </c>
      <c r="H46" s="44">
        <f t="shared" si="6"/>
        <v>2.0099999999999998</v>
      </c>
      <c r="I46" s="44">
        <f t="shared" si="6"/>
        <v>444.45</v>
      </c>
      <c r="J46" s="44">
        <f t="shared" si="6"/>
        <v>1986.51</v>
      </c>
      <c r="K46" s="44">
        <f t="shared" si="6"/>
        <v>711.43999999999994</v>
      </c>
      <c r="L46" s="44">
        <f t="shared" si="6"/>
        <v>384.16</v>
      </c>
      <c r="M46" s="44">
        <f t="shared" si="6"/>
        <v>277.70999999999998</v>
      </c>
      <c r="N46" s="44">
        <f t="shared" si="6"/>
        <v>290.52</v>
      </c>
      <c r="O46" s="44">
        <f t="shared" si="6"/>
        <v>286.06</v>
      </c>
      <c r="P46" s="44">
        <f t="shared" si="6"/>
        <v>43.160000000000004</v>
      </c>
      <c r="Q46" s="44">
        <f t="shared" si="6"/>
        <v>29.040000000000003</v>
      </c>
      <c r="R46" s="44">
        <f t="shared" si="6"/>
        <v>15.73</v>
      </c>
      <c r="S46" s="44">
        <f t="shared" si="6"/>
        <v>23.159999999999997</v>
      </c>
      <c r="T46" s="44">
        <f t="shared" si="6"/>
        <v>31.099999999999998</v>
      </c>
      <c r="U46" s="44">
        <f t="shared" si="6"/>
        <v>33.47</v>
      </c>
      <c r="V46" s="44">
        <f t="shared" si="6"/>
        <v>24.380000000000003</v>
      </c>
      <c r="W46" s="44">
        <f t="shared" si="6"/>
        <v>38.78</v>
      </c>
      <c r="X46" s="44">
        <f t="shared" si="6"/>
        <v>89.280000000000015</v>
      </c>
      <c r="Y46" s="44">
        <f t="shared" si="6"/>
        <v>494.49</v>
      </c>
      <c r="Z46" s="44">
        <f t="shared" si="6"/>
        <v>60.51</v>
      </c>
      <c r="AA46" s="44">
        <f t="shared" si="6"/>
        <v>67.679999999999993</v>
      </c>
      <c r="AB46" s="44">
        <f t="shared" si="6"/>
        <v>28.49</v>
      </c>
      <c r="AC46" s="44">
        <f t="shared" si="6"/>
        <v>8.5299999999999994</v>
      </c>
    </row>
    <row r="47" spans="1:29" x14ac:dyDescent="0.25">
      <c r="A47" s="32" t="s">
        <v>88</v>
      </c>
      <c r="B47" s="5" t="s">
        <v>80</v>
      </c>
      <c r="C47" s="2"/>
      <c r="D47" s="21"/>
      <c r="E47" s="45">
        <f>+E38+E39+E43</f>
        <v>0.93</v>
      </c>
      <c r="F47" s="45">
        <f t="shared" ref="F47:AC47" si="7">+F38+F39+F43</f>
        <v>0.8</v>
      </c>
      <c r="G47" s="45">
        <f t="shared" si="7"/>
        <v>2.1</v>
      </c>
      <c r="H47" s="45">
        <f>H43</f>
        <v>0.55000000000000004</v>
      </c>
      <c r="I47" s="45">
        <f t="shared" si="7"/>
        <v>25.26</v>
      </c>
      <c r="J47" s="45">
        <f t="shared" si="7"/>
        <v>199.49</v>
      </c>
      <c r="K47" s="45">
        <f t="shared" si="7"/>
        <v>114.30000000000001</v>
      </c>
      <c r="L47" s="45">
        <f t="shared" si="7"/>
        <v>59.12</v>
      </c>
      <c r="M47" s="45">
        <f t="shared" si="7"/>
        <v>87.25</v>
      </c>
      <c r="N47" s="45">
        <f t="shared" si="7"/>
        <v>35.119999999999997</v>
      </c>
      <c r="O47" s="45">
        <f t="shared" si="7"/>
        <v>6.8800000000000008</v>
      </c>
      <c r="P47" s="45">
        <f t="shared" si="7"/>
        <v>2.9899999999999998</v>
      </c>
      <c r="Q47" s="45">
        <f t="shared" si="7"/>
        <v>11.46</v>
      </c>
      <c r="R47" s="45">
        <f t="shared" si="7"/>
        <v>5.32</v>
      </c>
      <c r="S47" s="45">
        <f t="shared" si="7"/>
        <v>7.0400000000000009</v>
      </c>
      <c r="T47" s="45">
        <f t="shared" si="7"/>
        <v>5.68</v>
      </c>
      <c r="U47" s="45">
        <f t="shared" si="7"/>
        <v>10.99</v>
      </c>
      <c r="V47" s="45">
        <f t="shared" si="7"/>
        <v>9.94</v>
      </c>
      <c r="W47" s="45">
        <f t="shared" si="7"/>
        <v>11.39</v>
      </c>
      <c r="X47" s="45">
        <f t="shared" si="7"/>
        <v>11.399999999999999</v>
      </c>
      <c r="Y47" s="45">
        <f t="shared" si="7"/>
        <v>67.760000000000005</v>
      </c>
      <c r="Z47" s="45">
        <f t="shared" si="7"/>
        <v>12.120000000000001</v>
      </c>
      <c r="AA47" s="45">
        <f t="shared" si="7"/>
        <v>25.04</v>
      </c>
      <c r="AB47" s="45">
        <f t="shared" si="7"/>
        <v>1.28</v>
      </c>
      <c r="AC47" s="45">
        <f t="shared" si="7"/>
        <v>1.36</v>
      </c>
    </row>
    <row r="48" spans="1:29" x14ac:dyDescent="0.25">
      <c r="A48" s="32" t="s">
        <v>89</v>
      </c>
      <c r="B48" s="5" t="s">
        <v>80</v>
      </c>
      <c r="C48" s="2"/>
      <c r="D48" s="21"/>
      <c r="E48" s="45">
        <f>+E40+E41+E42</f>
        <v>14.41</v>
      </c>
      <c r="F48" s="45">
        <f t="shared" ref="F48:AC48" si="8">+F40+F41+F42</f>
        <v>15.05</v>
      </c>
      <c r="G48" s="45">
        <f t="shared" si="8"/>
        <v>63.96</v>
      </c>
      <c r="H48" s="45">
        <f>+H40+H41+H42</f>
        <v>1.46</v>
      </c>
      <c r="I48" s="45">
        <f t="shared" si="8"/>
        <v>419.19</v>
      </c>
      <c r="J48" s="45">
        <f t="shared" si="8"/>
        <v>1787.0200000000002</v>
      </c>
      <c r="K48" s="45">
        <f t="shared" si="8"/>
        <v>597.14</v>
      </c>
      <c r="L48" s="45">
        <f t="shared" si="8"/>
        <v>325.04000000000002</v>
      </c>
      <c r="M48" s="45">
        <f t="shared" si="8"/>
        <v>190.46</v>
      </c>
      <c r="N48" s="45">
        <f t="shared" si="8"/>
        <v>255.4</v>
      </c>
      <c r="O48" s="45">
        <f t="shared" si="8"/>
        <v>279.18</v>
      </c>
      <c r="P48" s="45">
        <f t="shared" si="8"/>
        <v>40.170000000000009</v>
      </c>
      <c r="Q48" s="45">
        <f t="shared" si="8"/>
        <v>17.580000000000002</v>
      </c>
      <c r="R48" s="45">
        <f t="shared" si="8"/>
        <v>10.41</v>
      </c>
      <c r="S48" s="45">
        <f t="shared" si="8"/>
        <v>16.119999999999997</v>
      </c>
      <c r="T48" s="45">
        <f t="shared" si="8"/>
        <v>25.42</v>
      </c>
      <c r="U48" s="45">
        <f t="shared" si="8"/>
        <v>22.48</v>
      </c>
      <c r="V48" s="45">
        <f t="shared" si="8"/>
        <v>14.440000000000001</v>
      </c>
      <c r="W48" s="45">
        <f t="shared" si="8"/>
        <v>27.39</v>
      </c>
      <c r="X48" s="45">
        <f t="shared" si="8"/>
        <v>77.88000000000001</v>
      </c>
      <c r="Y48" s="45">
        <f t="shared" si="8"/>
        <v>426.73</v>
      </c>
      <c r="Z48" s="45">
        <f t="shared" si="8"/>
        <v>48.389999999999993</v>
      </c>
      <c r="AA48" s="45">
        <f t="shared" si="8"/>
        <v>42.64</v>
      </c>
      <c r="AB48" s="45">
        <f t="shared" si="8"/>
        <v>27.209999999999997</v>
      </c>
      <c r="AC48" s="45">
        <f t="shared" si="8"/>
        <v>7.17</v>
      </c>
    </row>
    <row r="49" spans="1:29" x14ac:dyDescent="0.25">
      <c r="A49" s="32" t="s">
        <v>90</v>
      </c>
      <c r="B49" s="5"/>
      <c r="C49" s="2"/>
      <c r="D49" s="21"/>
      <c r="E49" s="46">
        <f>+E48/E47</f>
        <v>15.494623655913978</v>
      </c>
      <c r="F49" s="46">
        <f t="shared" ref="F49:AC49" si="9">+F48/F47</f>
        <v>18.8125</v>
      </c>
      <c r="G49" s="46">
        <f t="shared" si="9"/>
        <v>30.457142857142856</v>
      </c>
      <c r="H49" s="46">
        <f t="shared" si="9"/>
        <v>2.6545454545454543</v>
      </c>
      <c r="I49" s="46">
        <f t="shared" si="9"/>
        <v>16.595011876484559</v>
      </c>
      <c r="J49" s="46">
        <f t="shared" si="9"/>
        <v>8.9579427540227581</v>
      </c>
      <c r="K49" s="46">
        <f t="shared" si="9"/>
        <v>5.2243219597550299</v>
      </c>
      <c r="L49" s="46">
        <f t="shared" si="9"/>
        <v>5.4979702300405959</v>
      </c>
      <c r="M49" s="46">
        <f t="shared" si="9"/>
        <v>2.182922636103152</v>
      </c>
      <c r="N49" s="46">
        <f t="shared" si="9"/>
        <v>7.2722095671981783</v>
      </c>
      <c r="O49" s="46">
        <f t="shared" si="9"/>
        <v>40.57848837209302</v>
      </c>
      <c r="P49" s="46">
        <f t="shared" si="9"/>
        <v>13.434782608695656</v>
      </c>
      <c r="Q49" s="46">
        <f t="shared" si="9"/>
        <v>1.5340314136125655</v>
      </c>
      <c r="R49" s="46">
        <f t="shared" si="9"/>
        <v>1.9567669172932329</v>
      </c>
      <c r="S49" s="46">
        <f t="shared" si="9"/>
        <v>2.2897727272727266</v>
      </c>
      <c r="T49" s="46">
        <f t="shared" si="9"/>
        <v>4.4753521126760569</v>
      </c>
      <c r="U49" s="46">
        <f t="shared" si="9"/>
        <v>2.0454959053685169</v>
      </c>
      <c r="V49" s="46">
        <f t="shared" si="9"/>
        <v>1.4527162977867205</v>
      </c>
      <c r="W49" s="46">
        <f t="shared" si="9"/>
        <v>2.4047410008779631</v>
      </c>
      <c r="X49" s="46">
        <f t="shared" si="9"/>
        <v>6.8315789473684232</v>
      </c>
      <c r="Y49" s="46">
        <f t="shared" si="9"/>
        <v>6.2976682408500588</v>
      </c>
      <c r="Z49" s="46">
        <f t="shared" si="9"/>
        <v>3.9925742574257419</v>
      </c>
      <c r="AA49" s="46">
        <f t="shared" si="9"/>
        <v>1.7028753993610224</v>
      </c>
      <c r="AB49" s="46">
        <f t="shared" si="9"/>
        <v>21.257812499999996</v>
      </c>
      <c r="AC49" s="46">
        <f t="shared" si="9"/>
        <v>5.2720588235294112</v>
      </c>
    </row>
    <row r="51" spans="1:29" x14ac:dyDescent="0.25">
      <c r="E51" s="2" t="s">
        <v>107</v>
      </c>
    </row>
    <row r="52" spans="1:29" x14ac:dyDescent="0.25">
      <c r="E52" s="49" t="s">
        <v>109</v>
      </c>
    </row>
  </sheetData>
  <pageMargins left="0.70866141732283472" right="0.70866141732283472" top="0.74803149606299213" bottom="0.74803149606299213" header="0.31496062992125984" footer="0.31496062992125984"/>
  <pageSetup paperSize="9" scale="59" fitToWidth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Rhodes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geol024</dc:creator>
  <cp:lastModifiedBy>Steve Prevec</cp:lastModifiedBy>
  <cp:lastPrinted>2021-02-05T12:53:06Z</cp:lastPrinted>
  <dcterms:created xsi:type="dcterms:W3CDTF">2021-02-05T12:36:44Z</dcterms:created>
  <dcterms:modified xsi:type="dcterms:W3CDTF">2021-08-27T07:30:22Z</dcterms:modified>
</cp:coreProperties>
</file>